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прил 1 " sheetId="1" r:id="rId1"/>
    <sheet name="прил 2" sheetId="2" r:id="rId2"/>
    <sheet name="Прил. 4" sheetId="3" r:id="rId3"/>
    <sheet name="прил. 3" sheetId="4" r:id="rId4"/>
    <sheet name="Прил. 5 " sheetId="5" r:id="rId5"/>
    <sheet name="справка по фасадам" sheetId="6" r:id="rId6"/>
    <sheet name="Справка по крышам" sheetId="7" r:id="rId7"/>
    <sheet name="Справка по лифтам" sheetId="8" r:id="rId8"/>
    <sheet name="Лист1" sheetId="9" r:id="rId9"/>
  </sheets>
  <definedNames>
    <definedName name="_xlnm.Print_Titles" localSheetId="0">'прил 1 '!$19:$22</definedName>
    <definedName name="_xlnm.Print_Titles" localSheetId="1">'прил 2'!$16:$19</definedName>
    <definedName name="_xlnm.Print_Area" localSheetId="0">'прил 1 '!$A$1:$AL$56</definedName>
    <definedName name="_xlnm.Print_Area" localSheetId="1">'прил 2'!$A$1:$BI$92</definedName>
    <definedName name="_xlnm.Print_Area" localSheetId="3">'прил. 3'!$A$1:$N$81</definedName>
    <definedName name="_xlnm.Print_Area" localSheetId="2">'Прил. 4'!$A$1:$Z$98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<sst xmlns="http://schemas.openxmlformats.org/spreadsheetml/2006/main" count="1086" uniqueCount="408">
  <si>
    <t>Год</t>
  </si>
  <si>
    <t>ввода в эксплуатацию</t>
  </si>
  <si>
    <t>всего</t>
  </si>
  <si>
    <t>кв.м.</t>
  </si>
  <si>
    <t>чел.</t>
  </si>
  <si>
    <t>система  холодного водоснабжения</t>
  </si>
  <si>
    <t xml:space="preserve">дом </t>
  </si>
  <si>
    <t>тыс.куб.м.</t>
  </si>
  <si>
    <t>ед.</t>
  </si>
  <si>
    <t>система  водоотведения</t>
  </si>
  <si>
    <t>в том числе установка приборов потребления ресурсов,ед</t>
  </si>
  <si>
    <t>система горячего водоснабжения</t>
  </si>
  <si>
    <t>квартир</t>
  </si>
  <si>
    <t>система электроснабжения</t>
  </si>
  <si>
    <t>№ п/п</t>
  </si>
  <si>
    <t>система  теплоснабжения</t>
  </si>
  <si>
    <t xml:space="preserve">общая площадь  МКД, всего </t>
  </si>
  <si>
    <t>дом</t>
  </si>
  <si>
    <t>Всего по району</t>
  </si>
  <si>
    <t>в том числе:</t>
  </si>
  <si>
    <t>Ремонт крыши</t>
  </si>
  <si>
    <t xml:space="preserve">Ремонт или замена лифтового оборудования </t>
  </si>
  <si>
    <t>Адрес многоквартирного дома (улица,  дом, корп., литера)</t>
  </si>
  <si>
    <t>Количество этажей</t>
  </si>
  <si>
    <t>Количество подъездов</t>
  </si>
  <si>
    <t>Количество жителей, зарегистрированных в МКД на дату утверждения программы</t>
  </si>
  <si>
    <t>за счет средств ТСЖ, других кооперативов либо собственников помещений в МКД</t>
  </si>
  <si>
    <t>руб.</t>
  </si>
  <si>
    <t>Площадь помещений МКД:</t>
  </si>
  <si>
    <t>Стоимость капитального ремонта</t>
  </si>
  <si>
    <t xml:space="preserve">Плановая дата завершения работ 
</t>
  </si>
  <si>
    <t>всего:</t>
  </si>
  <si>
    <t>6</t>
  </si>
  <si>
    <t>7</t>
  </si>
  <si>
    <t>8</t>
  </si>
  <si>
    <t>9</t>
  </si>
  <si>
    <t>10</t>
  </si>
  <si>
    <t>11</t>
  </si>
  <si>
    <t>12</t>
  </si>
  <si>
    <t>Адрес многоквартирного дома                                                                                  (улица, дом, корп., литера)</t>
  </si>
  <si>
    <t>в том числе жилых помещений, находящихся в собственности граждан</t>
  </si>
  <si>
    <t>13</t>
  </si>
  <si>
    <t>14</t>
  </si>
  <si>
    <t>15</t>
  </si>
  <si>
    <t>16</t>
  </si>
  <si>
    <t>17</t>
  </si>
  <si>
    <t>18</t>
  </si>
  <si>
    <t>Ремонт подвальных помещений</t>
  </si>
  <si>
    <t>№                п/п</t>
  </si>
  <si>
    <t>Ремонт фундаментов</t>
  </si>
  <si>
    <t>Энергетическое обследование дома</t>
  </si>
  <si>
    <t>куб.м</t>
  </si>
  <si>
    <t>6-1</t>
  </si>
  <si>
    <t>8-1</t>
  </si>
  <si>
    <t>10-1</t>
  </si>
  <si>
    <t>12-1</t>
  </si>
  <si>
    <t>14-1</t>
  </si>
  <si>
    <t>12-2</t>
  </si>
  <si>
    <t>-</t>
  </si>
  <si>
    <t>ООО "ЖКС г. Петродворца"</t>
  </si>
  <si>
    <t>ООО "ЖКС г. Ломоносова"</t>
  </si>
  <si>
    <t>завершение последнего   комплексного капитального ремонта</t>
  </si>
  <si>
    <t>Согласовано:</t>
  </si>
  <si>
    <t>Начальник отдела районного  хозяйства</t>
  </si>
  <si>
    <t>администрации Петродворцового района Санкт-Петербурга</t>
  </si>
  <si>
    <t>В.А. Янченков</t>
  </si>
  <si>
    <t>ООО "ЖКС поселка Стрельна"</t>
  </si>
  <si>
    <t>ул. Аврова, д. 10, литера А</t>
  </si>
  <si>
    <t>ул. Аврова, д. 11а, литера А</t>
  </si>
  <si>
    <t>ул. Аврова, д. 13, литера А</t>
  </si>
  <si>
    <t>ул. Бородачева, д. 8, литера А</t>
  </si>
  <si>
    <t>ул. Бородачева, д. 10, литера А</t>
  </si>
  <si>
    <t>Ботаническая ул., д. 5, корп. 1, литера А</t>
  </si>
  <si>
    <t>Озерковая ул., д. 51, корп. 2, литера А</t>
  </si>
  <si>
    <t>Озерковая ул., д. 53, корп. 2, литера А</t>
  </si>
  <si>
    <t>Разводная ул., д. 31, корп. 1,  литера А</t>
  </si>
  <si>
    <t>Ропшинское шоссе, д. 2, литера А</t>
  </si>
  <si>
    <t>Ропшинское шоссе, д. 3, литера А</t>
  </si>
  <si>
    <t>Ропшинское шоссе, д. 7, литера А</t>
  </si>
  <si>
    <t>Ропшинское шоссе, д. 10, литера А</t>
  </si>
  <si>
    <t>ул. Путешественника Козлова, д. 4, литера А</t>
  </si>
  <si>
    <t>Санкт-Петербургский пр., д. 27, литера А</t>
  </si>
  <si>
    <t>Суворовская ул., д. 13, литера А</t>
  </si>
  <si>
    <t>Чебышевская ул., д. 8, корп. 1, литера А</t>
  </si>
  <si>
    <t>Чебышевская ул., д. 12, корп. 1, литера А</t>
  </si>
  <si>
    <t>ул. Шахматова, д. 6, корп. 1, литера А</t>
  </si>
  <si>
    <t>Чебышевская ул., д. 8, корп. 2, литера А</t>
  </si>
  <si>
    <t>Чебышевская ул., д. 10, корп. 2, литера А</t>
  </si>
  <si>
    <t>ул. Гоголя, д. 2, литера А</t>
  </si>
  <si>
    <t>Санкт-Петербургское шоссе, д. 84, литера А</t>
  </si>
  <si>
    <t>Слободская ул., д. 4, литера А</t>
  </si>
  <si>
    <t>Ремонт фасада</t>
  </si>
  <si>
    <t xml:space="preserve">Работы по капитальному ремонту МКД по видам работ, </t>
  </si>
  <si>
    <t>Собственный пр., д. 5, литера А</t>
  </si>
  <si>
    <t>Материал стен (каменный/кирпичный, панельный, блочный, смешанный, деревянный, проч.)</t>
  </si>
  <si>
    <t>всего (жилых и нежилых):</t>
  </si>
  <si>
    <t>Планируемый перечень работ по капитальному ремонту</t>
  </si>
  <si>
    <t xml:space="preserve">за счет средств бюджета Санкт-Петербурга                                          </t>
  </si>
  <si>
    <t>Полное наименование получателя субсидии (ЖСК,ТСЖ,ЖК, управляющая организация)</t>
  </si>
  <si>
    <t>разработка ПСД и проведение госэкспертизы</t>
  </si>
  <si>
    <t xml:space="preserve">Стоимость капитального ремонта  ВСЕГО </t>
  </si>
  <si>
    <t xml:space="preserve">Ремонт внутридомовых инженерных систем </t>
  </si>
  <si>
    <t>в том числе установка приборов потребления ресурсов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</si>
  <si>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</si>
  <si>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</si>
  <si>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</si>
  <si>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</si>
  <si>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</si>
  <si>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</si>
  <si>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</si>
  <si>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</si>
  <si>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</si>
  <si>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</si>
  <si>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</si>
  <si>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</si>
  <si>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</si>
  <si>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</si>
  <si>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</si>
  <si>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</si>
  <si>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</si>
  <si>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</si>
  <si>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6-2</t>
  </si>
  <si>
    <t>7-1</t>
  </si>
  <si>
    <t>7-2</t>
  </si>
  <si>
    <t>8-2</t>
  </si>
  <si>
    <t>9-1</t>
  </si>
  <si>
    <t>9-2</t>
  </si>
  <si>
    <t>10-2</t>
  </si>
  <si>
    <t>Герметизация стеновых панелей</t>
  </si>
  <si>
    <t>пог.м.</t>
  </si>
  <si>
    <t>Ремонтно-строительные работы</t>
  </si>
  <si>
    <t>13-1</t>
  </si>
  <si>
    <t>Наружные тепловые (вторичные)сети</t>
  </si>
  <si>
    <t>Монтаж АИТП</t>
  </si>
  <si>
    <t>15-1</t>
  </si>
  <si>
    <t>АППЗ</t>
  </si>
  <si>
    <t>ОДС</t>
  </si>
  <si>
    <t>Другое (указать вид работ)</t>
  </si>
  <si>
    <t>ед.изм.</t>
  </si>
  <si>
    <t>16-1</t>
  </si>
  <si>
    <t>16-2</t>
  </si>
  <si>
    <t>17-1</t>
  </si>
  <si>
    <t>18-1</t>
  </si>
  <si>
    <t>каменные/кирпичные</t>
  </si>
  <si>
    <t>Л.Н. Савина</t>
  </si>
  <si>
    <t>ул. Сафронова, д. 6, литера А</t>
  </si>
  <si>
    <t>ул. Сафронова, д. 1а, литера А</t>
  </si>
  <si>
    <t>Адресная программа</t>
  </si>
  <si>
    <t>Ремонт системы холодного водоснабжения, водоотведения, электроснабжения</t>
  </si>
  <si>
    <t>Ремонт фасада, ремонт системы электроснабжения</t>
  </si>
  <si>
    <t xml:space="preserve">Первый заместитель главы администрации </t>
  </si>
  <si>
    <t>Петродворцового района Санкт-Петербурга</t>
  </si>
  <si>
    <t>Е.А. Моторин</t>
  </si>
  <si>
    <t>Первый заместитель главы администрации</t>
  </si>
  <si>
    <t>4506179</t>
  </si>
  <si>
    <t>Приложение № 1</t>
  </si>
  <si>
    <t xml:space="preserve">"УТВЕРЖДАЮ" </t>
  </si>
  <si>
    <t xml:space="preserve">АДМИНИСТРАЦИЯ </t>
  </si>
  <si>
    <t>ПЕТРОДВОРЦОВОГО</t>
  </si>
  <si>
    <t>РАЙОНА САНКТ-ПЕТЕРБУРГА</t>
  </si>
  <si>
    <t>Глава адмиинстрации</t>
  </si>
  <si>
    <t>_______________________В. Д. Шевченко</t>
  </si>
  <si>
    <t>"____"___________________2012г.</t>
  </si>
  <si>
    <r>
      <t xml:space="preserve">по Петродворцовому району Санкт-Петербурга </t>
    </r>
    <r>
      <rPr>
        <i/>
        <sz val="18"/>
        <color indexed="8"/>
        <rFont val="Times New Roman"/>
        <family val="1"/>
      </rPr>
      <t xml:space="preserve">              </t>
    </r>
  </si>
  <si>
    <t>№   п/п</t>
  </si>
  <si>
    <t>Адрес многоквартирного дома (улица, дом, корп., литера)</t>
  </si>
  <si>
    <t>Общая площадь отремонтированного МКД,              всего</t>
  </si>
  <si>
    <t>Количество жителей, зарегистрированных в МКД на дату уитверждения программы</t>
  </si>
  <si>
    <t>количество МКД</t>
  </si>
  <si>
    <t>I                                            квартал</t>
  </si>
  <si>
    <t>II                                        квартал</t>
  </si>
  <si>
    <t>III                                        квартал</t>
  </si>
  <si>
    <t>IV                               квартал</t>
  </si>
  <si>
    <t xml:space="preserve">Директор СПб ГКУ "Жилищное агентство Петродворцового района Санкт-Петербурга" </t>
  </si>
  <si>
    <t>В. И. Горбачев</t>
  </si>
  <si>
    <t>Первый заместитель главы  администрации Петродворцового района</t>
  </si>
  <si>
    <t>Начальник отдела районного хозяйства администрации Петродворцового района</t>
  </si>
  <si>
    <t>Л. Н. Савина</t>
  </si>
  <si>
    <t>"УТВЕРЖДАЮ"</t>
  </si>
  <si>
    <t>АДМИНИСТРАЦИЯ</t>
  </si>
  <si>
    <t>ПЕТРОДВОРЦОВОГО РАЙОНА</t>
  </si>
  <si>
    <t>САНКТ-ПЕТЕРБУРГА</t>
  </si>
  <si>
    <t>Глава администрации</t>
  </si>
  <si>
    <t>___________________В. Д. Шевченко</t>
  </si>
  <si>
    <t>"________" _________________ 2012г.</t>
  </si>
  <si>
    <t>по Петродворцовому району Санкт-Петербурга</t>
  </si>
  <si>
    <t>№ пп</t>
  </si>
  <si>
    <t>Адрес многоквартирного дома (улица, дом, корп., лит.)</t>
  </si>
  <si>
    <t>Стоимость работ                   тыс руб</t>
  </si>
  <si>
    <t>1.Продолжительность эксплуатации многоквартирного дома после ввода в эксплуатацию или последнего комплексного капитального ремонта</t>
  </si>
  <si>
    <t>2. Техническое состояние конструктивных элементов и инженерных систем, относящихся к общему имуществу в многоквартирном доме, для которых планируется капитальный ремонт, определяемое на основании Ведомственных строительных норм Российской Федерации "Правила оценки физического износа жилых зданий" (ВСН 53-86р)</t>
  </si>
  <si>
    <t>3. Комплексность капитального ремонта</t>
  </si>
  <si>
    <t>4. Качественное улучшение технический характеристик многоквартирного дома в результате планируемых ремонтов</t>
  </si>
  <si>
    <t>5.Доля внебюджетного финансирования в общей стоимости капитального ремонта (доля финансирования расходов собственниками помещений МКД</t>
  </si>
  <si>
    <t>ВСЕГО ПО КРИТЕРИЯМ (№1=№2=№3=№4)</t>
  </si>
  <si>
    <t>Дата поступления заявки</t>
  </si>
  <si>
    <t>Примечание</t>
  </si>
  <si>
    <t>Максимальное количество баллов по продолжительности эксплуатации</t>
  </si>
  <si>
    <t>Коэффициент весомости</t>
  </si>
  <si>
    <t>Итого по критерию №1</t>
  </si>
  <si>
    <t>Физический износ в %%</t>
  </si>
  <si>
    <t>Максимальное количество баллов по физическому износу</t>
  </si>
  <si>
    <t>Итого по критерию №2</t>
  </si>
  <si>
    <t>Количество видов работ, включенных в программу</t>
  </si>
  <si>
    <t>Максимальное количество баллов по комплексности капитального ремонта</t>
  </si>
  <si>
    <t>Итого по критерию №3</t>
  </si>
  <si>
    <t>Указать конкретный пункт  данного критерия</t>
  </si>
  <si>
    <t>Максимальное количество баллов по качественному улучшению технических характеристик</t>
  </si>
  <si>
    <t>Итого по критерию №4</t>
  </si>
  <si>
    <t>Указать конкретный пункт данного критерия</t>
  </si>
  <si>
    <t>Максимальное количество баллов  по качественному улучшению технических характеристик</t>
  </si>
  <si>
    <t xml:space="preserve">Коэффициент весомости </t>
  </si>
  <si>
    <t>итого по критерию №5</t>
  </si>
  <si>
    <t>последнего комплексного капитального ремонта</t>
  </si>
  <si>
    <t>п. 4.3</t>
  </si>
  <si>
    <t>п. 5.3</t>
  </si>
  <si>
    <t>Ропшинское шоссе, д. 13, литера А</t>
  </si>
  <si>
    <t>Львовская ул., д. 23, литера А</t>
  </si>
  <si>
    <t>Университетский пр., д. 2/18, литера А</t>
  </si>
  <si>
    <t>Львовская ул., д. 17, литера А</t>
  </si>
  <si>
    <t>Львовская ул., д. 19, литера А</t>
  </si>
  <si>
    <t>Львовская ул., д. 21, литера А</t>
  </si>
  <si>
    <t>ул. Шахматова, д. 12 корп. 1, литера А</t>
  </si>
  <si>
    <t>Всего:</t>
  </si>
  <si>
    <t>Директор СПб ГКУ "ЖА Петродворцового района СПб"</t>
  </si>
  <si>
    <t>В.И. Горбачев</t>
  </si>
  <si>
    <t>ул. Сафронова, д. 3, литера А</t>
  </si>
  <si>
    <t>п.4.2</t>
  </si>
  <si>
    <t>п.4.3</t>
  </si>
  <si>
    <t xml:space="preserve">Удельная стоимость капитального ремонта 1 кв.м общей площади  помещений в МКД </t>
  </si>
  <si>
    <t>Предельная стоимость капитального ремонта 1 кв.м общей площади помещений МКД</t>
  </si>
  <si>
    <t>УТВЕРЖДАЮ</t>
  </si>
  <si>
    <t>Администрация Петродворцового района</t>
  </si>
  <si>
    <t>Санкт-Петербурга</t>
  </si>
  <si>
    <t>___________________ В.Д. Шевченко</t>
  </si>
  <si>
    <t>"______"______________2012 год</t>
  </si>
  <si>
    <t>Жилищный комитет</t>
  </si>
  <si>
    <t>СОГЛАСОВАНО</t>
  </si>
  <si>
    <t>Первый заместитель председателя</t>
  </si>
  <si>
    <t>___________________ В.Т. Гайдей</t>
  </si>
  <si>
    <t>код целевой статьи 3500899</t>
  </si>
  <si>
    <t xml:space="preserve">"Субсидии на проведение капитального ремонта многоквартирных домов" по Петродворцовому району Санкт-Петербурга в 2013 году, </t>
  </si>
  <si>
    <t xml:space="preserve"> код целевой статьи 3500899</t>
  </si>
  <si>
    <t xml:space="preserve"> "Субсидии на проведение капитального ремонта многоквартирных домов"  в 2013 году,</t>
  </si>
  <si>
    <t>Планируемые показатели выполнения  адресной программы по проведению капитального ремонта</t>
  </si>
  <si>
    <t>многоквартирных домов в 2013 году</t>
  </si>
  <si>
    <t>ул. Красного Флота, д. 1, литера А</t>
  </si>
  <si>
    <t>ул. Федюнинского, д. 16, литера А</t>
  </si>
  <si>
    <t>Балльная оценка заявок на включение многоквартирных домов в адресную программу</t>
  </si>
  <si>
    <t>(ведомственная структура расходов админисрации Петродворцового района, код целевой статьи 3500899, код фонда 00)</t>
  </si>
  <si>
    <t>1992-1999-2003</t>
  </si>
  <si>
    <t>Адресная программа, по видам работ</t>
  </si>
  <si>
    <t>Ремонт и утепление  фасадов</t>
  </si>
  <si>
    <t>11-1</t>
  </si>
  <si>
    <t>11-2</t>
  </si>
  <si>
    <t>Герметизация стыков стеновых панелей</t>
  </si>
  <si>
    <t>08.2013</t>
  </si>
  <si>
    <t>"______"______________201__ год</t>
  </si>
  <si>
    <t>Приложение № 4</t>
  </si>
  <si>
    <t>Приложение № 3</t>
  </si>
  <si>
    <t>Первый заместитель главы администрации Петродворцового района</t>
  </si>
  <si>
    <t xml:space="preserve">Выписка из технических паспортов многоквартирных домов, </t>
  </si>
  <si>
    <t>в отношении которых планируется предоставление финансовой поддержки в рамках</t>
  </si>
  <si>
    <t>Адрес многоквартирного дома (улица, дом, корп. ,литера)</t>
  </si>
  <si>
    <t>Общая площадь МКД</t>
  </si>
  <si>
    <t>1.Информация по узлам учета потребления ресурсов</t>
  </si>
  <si>
    <t>2. Информация по технико-экономическим паспортам на МКД</t>
  </si>
  <si>
    <t>Удельная тепловая энергия на отопление, вентиляцию за отопительный период, фактический</t>
  </si>
  <si>
    <t>отопление</t>
  </si>
  <si>
    <t>ХВС</t>
  </si>
  <si>
    <t>ГВС</t>
  </si>
  <si>
    <t>Электроснабжение</t>
  </si>
  <si>
    <t>Планируемые сроки установки приборов учета потребления ресурсов</t>
  </si>
  <si>
    <t>Наличие технико-экономического паспорта дома</t>
  </si>
  <si>
    <t xml:space="preserve">Наименование подрядной организации, изготовившей технико-экономический паспорт </t>
  </si>
  <si>
    <t>кв.м</t>
  </si>
  <si>
    <t>вид</t>
  </si>
  <si>
    <t>ПУ и УУ</t>
  </si>
  <si>
    <t>ПУ</t>
  </si>
  <si>
    <t>год</t>
  </si>
  <si>
    <t>кВт*ч/кв.м</t>
  </si>
  <si>
    <t>4-1</t>
  </si>
  <si>
    <t>12-3</t>
  </si>
  <si>
    <t>центральное</t>
  </si>
  <si>
    <t>Всего по району:</t>
  </si>
  <si>
    <t>"____"__________2012г.</t>
  </si>
  <si>
    <t>______________В.Д. Шевченко</t>
  </si>
  <si>
    <t>адресной программы по проведению капитального ремонта многоквартирных домов, в 2013 году</t>
  </si>
  <si>
    <t>"Субсидии на проведение капитального ремонта многоквартирных домов"</t>
  </si>
  <si>
    <t>Приложение № 5</t>
  </si>
  <si>
    <t>газовая колонка</t>
  </si>
  <si>
    <t>СПб ГОУ "ИНЖЭКОН"</t>
  </si>
  <si>
    <t>ЗАО "Прогресс Нева Групп"</t>
  </si>
  <si>
    <t>№№ пп</t>
  </si>
  <si>
    <t>Наименование улицы</t>
  </si>
  <si>
    <t>№ дома</t>
  </si>
  <si>
    <t>Справочные данные</t>
  </si>
  <si>
    <t>Предложения по включению в программу  2013 года</t>
  </si>
  <si>
    <t>Год постройки</t>
  </si>
  <si>
    <t>Кол-во строений</t>
  </si>
  <si>
    <t>Площадь кровли по данным ТЭП или технического паспорта, кв.м</t>
  </si>
  <si>
    <t>Принадлежность фонда (Управляющая организация, ЖСК,ЖК ТСЖ - номер или наименование)</t>
  </si>
  <si>
    <t>Последний год капитального ремонта</t>
  </si>
  <si>
    <t>% физического износа</t>
  </si>
  <si>
    <t>Стоимость, руб.</t>
  </si>
  <si>
    <t>1. Мягкие</t>
  </si>
  <si>
    <t>ул.Федюнинского</t>
  </si>
  <si>
    <t>д.16,  литера А</t>
  </si>
  <si>
    <t>Итого:</t>
  </si>
  <si>
    <t>2. Жесткие</t>
  </si>
  <si>
    <t>ул.Красного Флота</t>
  </si>
  <si>
    <t>д.1, литера А</t>
  </si>
  <si>
    <t>ВСЕГО ПО РАЙОНУ:</t>
  </si>
  <si>
    <t>Директор ГКУ "ЖА Петродворцового района Санкт-Петербурга"</t>
  </si>
  <si>
    <t>Исполняющий обязанности начальника ОКР ТН и АП</t>
  </si>
  <si>
    <t>О.Н. Андреева</t>
  </si>
  <si>
    <t>Адрес</t>
  </si>
  <si>
    <t>Площадь фасада по данным ТЭП или, при его отсутствии, по данным технического паспорта, кв.м.</t>
  </si>
  <si>
    <t>Предложения по включению на 2013 год</t>
  </si>
  <si>
    <t>Техническое состояние кровли</t>
  </si>
  <si>
    <t>Техническое состояние внутренних инженерных сетей</t>
  </si>
  <si>
    <t xml:space="preserve">Учет КГИОП </t>
  </si>
  <si>
    <t>Категория фасада</t>
  </si>
  <si>
    <t>Последний год ремонта</t>
  </si>
  <si>
    <t>Последний год ремонта / предусмотрено в 2013 году</t>
  </si>
  <si>
    <t>в т.ч. лицевой</t>
  </si>
  <si>
    <t>Площадь фасада, подлежащая ремонту                                     кв.м.</t>
  </si>
  <si>
    <t>Кол-во балконов, треб.ремонта (замены) штук</t>
  </si>
  <si>
    <t xml:space="preserve"> Стоимость работ                             , руб.                         </t>
  </si>
  <si>
    <t>Стоимость 1 кв.м.                   , руб.</t>
  </si>
  <si>
    <t xml:space="preserve"> (да, нет) </t>
  </si>
  <si>
    <t>Наличие АРЗ (дата)</t>
  </si>
  <si>
    <t>Наличие сметы, согл. КГИОП</t>
  </si>
  <si>
    <t>% износа</t>
  </si>
  <si>
    <t>Последний год ремонта / Включено в 2013 год</t>
  </si>
  <si>
    <t xml:space="preserve">Водопровод </t>
  </si>
  <si>
    <t>Канализация</t>
  </si>
  <si>
    <t>Горячее водоснабжение</t>
  </si>
  <si>
    <t>нет</t>
  </si>
  <si>
    <t>2008/-</t>
  </si>
  <si>
    <t>до 1980/-</t>
  </si>
  <si>
    <t>2010/-</t>
  </si>
  <si>
    <t>2009/-</t>
  </si>
  <si>
    <t>да</t>
  </si>
  <si>
    <t>2007/-</t>
  </si>
  <si>
    <t>2011/-</t>
  </si>
  <si>
    <t>2000/-</t>
  </si>
  <si>
    <t xml:space="preserve">ИТОГО: </t>
  </si>
  <si>
    <t>Директор Санкт-Петербургского государственного казенного учреждения "Жилищное агентство Петродворцового района Санкт-Петербурга"</t>
  </si>
  <si>
    <t>450-61-79</t>
  </si>
  <si>
    <t>ул. Аврова, д. 17, корп. 1, литера А</t>
  </si>
  <si>
    <t>ул. Дашкевича, д. 9а, литера А</t>
  </si>
  <si>
    <t>Санкт-Петербургский пр., д. 58, литера А</t>
  </si>
  <si>
    <t>Санкт-Петербургское шоссе, д. 96, литера А</t>
  </si>
  <si>
    <t>Ропшинское шоссе, д. 4, литера А</t>
  </si>
  <si>
    <t>Ропшинское шоссе, д. 11, литера А</t>
  </si>
  <si>
    <t>ул. Шахматова, д. 14, литера А</t>
  </si>
  <si>
    <t>3. Шиферные</t>
  </si>
  <si>
    <t>д.58, литера А</t>
  </si>
  <si>
    <t>Санкт-Петербургский пр.</t>
  </si>
  <si>
    <t>д.9а, литера А</t>
  </si>
  <si>
    <t>ул.Дашкевича</t>
  </si>
  <si>
    <t>д.14, литера А</t>
  </si>
  <si>
    <t>ул.Шахматова</t>
  </si>
  <si>
    <t>д.96, литера А</t>
  </si>
  <si>
    <t>Санкт-Петербургское шоссе</t>
  </si>
  <si>
    <t>д.11, литера А</t>
  </si>
  <si>
    <t>Ропшинское шоссе</t>
  </si>
  <si>
    <t>д.4, литера А</t>
  </si>
  <si>
    <t xml:space="preserve">Справочные данные по кровлям, включенным в адресную программу капитального  ремонта,          </t>
  </si>
  <si>
    <t xml:space="preserve">финансирование которой планируется за счет целевой статьи 3500899 "Субсидии на проведение капитального ремонта  многоквартирных домов" </t>
  </si>
  <si>
    <t xml:space="preserve">Справочные данные по ремонту фасадов многоквартирных домов, финансирование которого планируется за счет целевой статьи 3500899"Субсидии на проведение капитального ремонта многоквартирных домов" в 2013 году по Петродворцовому району Санкт-Петербурга  </t>
  </si>
  <si>
    <t>22.11.2011</t>
  </si>
  <si>
    <t>Справочные данные по лифтам, включенным в уточненную адресную программу</t>
  </si>
  <si>
    <t>№пп</t>
  </si>
  <si>
    <t xml:space="preserve">Адрес </t>
  </si>
  <si>
    <t>Регистрационный номер лифта</t>
  </si>
  <si>
    <t>Принадлежность (Управляющая организация, ЖСК,ЖК,ТСЖ-номер или наименование)</t>
  </si>
  <si>
    <t>Год ввода в эксплуатацию</t>
  </si>
  <si>
    <t>Результат диагностики (наличие акта)*</t>
  </si>
  <si>
    <t>Дата остановки лифта</t>
  </si>
  <si>
    <t>Наличие ПСД</t>
  </si>
  <si>
    <t>Тип шахты</t>
  </si>
  <si>
    <t>Количество остановок</t>
  </si>
  <si>
    <t>Двери (распашные, раздвижные)</t>
  </si>
  <si>
    <t>Необходимость диспетчеризации (был или не был диспетчеризирован лифт), вид связи</t>
  </si>
  <si>
    <t>Наличие диспетчерского пульта (его адрес)</t>
  </si>
  <si>
    <t xml:space="preserve">Сметная стоимость стоимость, тыс.руб.  </t>
  </si>
  <si>
    <t>глухая</t>
  </si>
  <si>
    <t>металлосетчатая</t>
  </si>
  <si>
    <t>стеклоблочная</t>
  </si>
  <si>
    <t>Изготовление ПСД на ремонт лифтового оборудования</t>
  </si>
  <si>
    <t>раздвижные</t>
  </si>
  <si>
    <t>2-х сторонний</t>
  </si>
  <si>
    <t>Гостилицкое ш., д. 6, литера А</t>
  </si>
  <si>
    <t>013268</t>
  </si>
  <si>
    <t>013269</t>
  </si>
  <si>
    <t>ВСЕГО</t>
  </si>
  <si>
    <t>"Субсидии на проведение капитального ремонта многоквартирных домов" в 2013 году</t>
  </si>
  <si>
    <t>Примечание: по адресам: ул. Сафронова, д.6, литера А и ул. Сафронова, д. 3, литера А технико-экономические паспорта отсутствуют, площадь в гр. 4,5 указана в соответствии с хозяйственно-финансовым планом</t>
  </si>
  <si>
    <t>Принадлежность  (Управляющая организация, ЖСК, ТСЖ, ЖК -  номер или наименование)</t>
  </si>
  <si>
    <t>Примечание: По адресу:  ул. Федюнинского, д. 16, литера А - технико-экономический паспорт отсутствует, в техническом паспорте сведения о площади крыши не указаны, в гр. 6 справки указана порщадь крыши в соответствии с описью подсчетов объемов работ, представленной Заказчиком.</t>
  </si>
  <si>
    <t>Всего лифтов в доме</t>
  </si>
  <si>
    <t>из них</t>
  </si>
  <si>
    <t>были отремонтированы в предыдущие годы с продлением срока на 25 лет</t>
  </si>
  <si>
    <t>срок эксплуатации менее 25 лет</t>
  </si>
  <si>
    <t>"______"______________20__ год</t>
  </si>
  <si>
    <t>"Субсидии на проведение капитального ремонта многоквартирных домов" по ЖКС г. Ломоносова" Петродворцовому району Санкт-Петербурга в 2013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</si>
</sst>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00000"/>
    <numFmt numFmtId="169" formatCode="0.00000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8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vertAlign val="superscript"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vertAlign val="superscript"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vertAlign val="superscript"/>
      <sz val="20"/>
      <name val="Times New Roman"/>
      <family val="1"/>
    </font>
    <font>
      <vertAlign val="superscript"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vertAlign val="superscript"/>
      <sz val="16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6"/>
      <name val="Times New Roman"/>
      <family val="1"/>
    </font>
    <font>
      <vertAlign val="superscript"/>
      <sz val="20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20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20" borderId="0" xfId="0" applyFont="1" applyFill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1" fontId="5" fillId="34" borderId="0" xfId="0" applyNumberFormat="1" applyFont="1" applyFill="1" applyBorder="1" applyAlignment="1">
      <alignment horizontal="left"/>
    </xf>
    <xf numFmtId="164" fontId="5" fillId="34" borderId="0" xfId="0" applyNumberFormat="1" applyFont="1" applyFill="1" applyBorder="1" applyAlignment="1">
      <alignment horizontal="left"/>
    </xf>
    <xf numFmtId="1" fontId="2" fillId="34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left"/>
    </xf>
    <xf numFmtId="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16" fillId="34" borderId="0" xfId="0" applyFont="1" applyFill="1" applyAlignment="1">
      <alignment horizontal="left" vertical="top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17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justify" wrapText="1"/>
    </xf>
    <xf numFmtId="16" fontId="17" fillId="34" borderId="0" xfId="0" applyNumberFormat="1" applyFont="1" applyFill="1" applyBorder="1" applyAlignment="1">
      <alignment vertical="justify" wrapText="1"/>
    </xf>
    <xf numFmtId="0" fontId="19" fillId="34" borderId="0" xfId="0" applyFont="1" applyFill="1" applyBorder="1" applyAlignment="1">
      <alignment vertical="top"/>
    </xf>
    <xf numFmtId="0" fontId="19" fillId="34" borderId="0" xfId="0" applyFont="1" applyFill="1" applyBorder="1" applyAlignment="1">
      <alignment/>
    </xf>
    <xf numFmtId="0" fontId="20" fillId="34" borderId="0" xfId="0" applyFont="1" applyFill="1" applyAlignment="1">
      <alignment horizontal="left" vertical="center"/>
    </xf>
    <xf numFmtId="0" fontId="19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49" fontId="2" fillId="34" borderId="12" xfId="0" applyNumberFormat="1" applyFont="1" applyFill="1" applyBorder="1" applyAlignment="1">
      <alignment horizontal="center" vertical="center" wrapText="1"/>
    </xf>
    <xf numFmtId="166" fontId="2" fillId="34" borderId="11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167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 horizontal="center"/>
    </xf>
    <xf numFmtId="49" fontId="4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wrapText="1"/>
    </xf>
    <xf numFmtId="0" fontId="25" fillId="34" borderId="13" xfId="0" applyFont="1" applyFill="1" applyBorder="1" applyAlignment="1">
      <alignment/>
    </xf>
    <xf numFmtId="4" fontId="25" fillId="34" borderId="13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2" fillId="34" borderId="0" xfId="0" applyFont="1" applyFill="1" applyAlignment="1">
      <alignment vertical="top"/>
    </xf>
    <xf numFmtId="0" fontId="25" fillId="34" borderId="0" xfId="0" applyFont="1" applyFill="1" applyAlignment="1">
      <alignment horizontal="left" vertical="top"/>
    </xf>
    <xf numFmtId="0" fontId="27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0" fontId="28" fillId="34" borderId="0" xfId="0" applyFont="1" applyFill="1" applyAlignment="1">
      <alignment/>
    </xf>
    <xf numFmtId="0" fontId="27" fillId="34" borderId="0" xfId="0" applyFont="1" applyFill="1" applyBorder="1" applyAlignment="1">
      <alignment horizontal="left" vertical="top"/>
    </xf>
    <xf numFmtId="0" fontId="27" fillId="34" borderId="0" xfId="0" applyFont="1" applyFill="1" applyBorder="1" applyAlignment="1">
      <alignment/>
    </xf>
    <xf numFmtId="0" fontId="22" fillId="34" borderId="0" xfId="0" applyFont="1" applyFill="1" applyBorder="1" applyAlignment="1">
      <alignment horizontal="left" vertical="top"/>
    </xf>
    <xf numFmtId="0" fontId="27" fillId="34" borderId="0" xfId="0" applyFont="1" applyFill="1" applyBorder="1" applyAlignment="1">
      <alignment horizontal="left"/>
    </xf>
    <xf numFmtId="0" fontId="27" fillId="34" borderId="0" xfId="0" applyFont="1" applyFill="1" applyBorder="1" applyAlignment="1">
      <alignment vertical="justify" wrapText="1"/>
    </xf>
    <xf numFmtId="16" fontId="27" fillId="34" borderId="0" xfId="0" applyNumberFormat="1" applyFont="1" applyFill="1" applyBorder="1" applyAlignment="1">
      <alignment vertical="justify" wrapText="1"/>
    </xf>
    <xf numFmtId="0" fontId="27" fillId="34" borderId="0" xfId="0" applyFont="1" applyFill="1" applyBorder="1" applyAlignment="1">
      <alignment vertical="top"/>
    </xf>
    <xf numFmtId="0" fontId="29" fillId="34" borderId="0" xfId="0" applyFont="1" applyFill="1" applyAlignment="1">
      <alignment horizontal="left" vertical="top"/>
    </xf>
    <xf numFmtId="0" fontId="29" fillId="34" borderId="0" xfId="0" applyFont="1" applyFill="1" applyAlignment="1">
      <alignment vertical="top"/>
    </xf>
    <xf numFmtId="0" fontId="2" fillId="34" borderId="14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2" fillId="34" borderId="15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wrapText="1"/>
    </xf>
    <xf numFmtId="0" fontId="30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 horizontal="center" vertical="center"/>
    </xf>
    <xf numFmtId="168" fontId="9" fillId="34" borderId="0" xfId="0" applyNumberFormat="1" applyFont="1" applyFill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169" fontId="8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 wrapText="1"/>
    </xf>
    <xf numFmtId="166" fontId="2" fillId="34" borderId="0" xfId="0" applyNumberFormat="1" applyFont="1" applyFill="1" applyAlignment="1">
      <alignment/>
    </xf>
    <xf numFmtId="3" fontId="4" fillId="34" borderId="11" xfId="0" applyNumberFormat="1" applyFont="1" applyFill="1" applyBorder="1" applyAlignment="1">
      <alignment horizontal="center" vertical="center"/>
    </xf>
    <xf numFmtId="165" fontId="4" fillId="34" borderId="11" xfId="0" applyNumberFormat="1" applyFont="1" applyFill="1" applyBorder="1" applyAlignment="1">
      <alignment horizontal="center" vertical="center"/>
    </xf>
    <xf numFmtId="49" fontId="21" fillId="34" borderId="0" xfId="0" applyNumberFormat="1" applyFont="1" applyFill="1" applyAlignment="1">
      <alignment horizontal="left" vertical="top"/>
    </xf>
    <xf numFmtId="2" fontId="8" fillId="34" borderId="11" xfId="54" applyNumberFormat="1" applyFont="1" applyFill="1" applyBorder="1" applyAlignment="1">
      <alignment horizontal="center" wrapText="1"/>
      <protection/>
    </xf>
    <xf numFmtId="0" fontId="8" fillId="34" borderId="11" xfId="54" applyFont="1" applyFill="1" applyBorder="1" applyAlignment="1">
      <alignment horizontal="center" wrapText="1"/>
      <protection/>
    </xf>
    <xf numFmtId="1" fontId="8" fillId="34" borderId="11" xfId="54" applyNumberFormat="1" applyFont="1" applyFill="1" applyBorder="1" applyAlignment="1">
      <alignment horizontal="center" wrapText="1"/>
      <protection/>
    </xf>
    <xf numFmtId="0" fontId="4" fillId="34" borderId="11" xfId="52" applyFont="1" applyFill="1" applyBorder="1" applyAlignment="1">
      <alignment horizontal="left" wrapText="1"/>
      <protection/>
    </xf>
    <xf numFmtId="4" fontId="25" fillId="34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8" fillId="0" borderId="0" xfId="52" applyFont="1" applyFill="1" applyAlignment="1">
      <alignment horizontal="left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8" fillId="0" borderId="11" xfId="52" applyFont="1" applyFill="1" applyBorder="1" applyAlignment="1">
      <alignment horizontal="center"/>
      <protection/>
    </xf>
    <xf numFmtId="0" fontId="2" fillId="34" borderId="11" xfId="52" applyFont="1" applyFill="1" applyBorder="1" applyAlignment="1">
      <alignment horizontal="left" vertical="center" wrapText="1"/>
      <protection/>
    </xf>
    <xf numFmtId="4" fontId="8" fillId="34" borderId="11" xfId="54" applyNumberFormat="1" applyFont="1" applyFill="1" applyBorder="1" applyAlignment="1">
      <alignment horizontal="center" vertical="center" wrapText="1"/>
      <protection/>
    </xf>
    <xf numFmtId="1" fontId="2" fillId="0" borderId="0" xfId="54" applyNumberFormat="1" applyFont="1" applyFill="1" applyBorder="1" applyAlignment="1">
      <alignment horizontal="left"/>
      <protection/>
    </xf>
    <xf numFmtId="164" fontId="83" fillId="34" borderId="0" xfId="54" applyNumberFormat="1" applyFont="1" applyFill="1" applyBorder="1" applyAlignment="1">
      <alignment horizontal="left"/>
      <protection/>
    </xf>
    <xf numFmtId="0" fontId="8" fillId="34" borderId="0" xfId="52" applyFont="1" applyFill="1">
      <alignment/>
      <protection/>
    </xf>
    <xf numFmtId="0" fontId="40" fillId="0" borderId="0" xfId="52" applyFont="1" applyFill="1" applyAlignment="1">
      <alignment horizontal="left"/>
      <protection/>
    </xf>
    <xf numFmtId="0" fontId="41" fillId="0" borderId="0" xfId="52" applyFont="1" applyFill="1">
      <alignment/>
      <protection/>
    </xf>
    <xf numFmtId="0" fontId="8" fillId="34" borderId="11" xfId="52" applyFont="1" applyFill="1" applyBorder="1" applyAlignment="1">
      <alignment horizont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/>
      <protection/>
    </xf>
    <xf numFmtId="0" fontId="8" fillId="34" borderId="11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 applyProtection="1">
      <alignment horizontal="center" vertical="center"/>
      <protection locked="0"/>
    </xf>
    <xf numFmtId="14" fontId="2" fillId="34" borderId="11" xfId="52" applyNumberFormat="1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1" fontId="8" fillId="34" borderId="11" xfId="52" applyNumberFormat="1" applyFont="1" applyFill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9" fillId="34" borderId="11" xfId="52" applyFont="1" applyFill="1" applyBorder="1" applyAlignment="1">
      <alignment horizontal="center" vertical="center"/>
      <protection/>
    </xf>
    <xf numFmtId="0" fontId="9" fillId="34" borderId="0" xfId="52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Fill="1" applyBorder="1" applyAlignment="1">
      <alignment horizontal="center"/>
      <protection/>
    </xf>
    <xf numFmtId="1" fontId="8" fillId="0" borderId="0" xfId="52" applyNumberFormat="1" applyFont="1" applyFill="1" applyBorder="1" applyAlignment="1">
      <alignment horizontal="center"/>
      <protection/>
    </xf>
    <xf numFmtId="0" fontId="8" fillId="34" borderId="0" xfId="52" applyFont="1" applyFill="1" applyBorder="1" applyAlignment="1">
      <alignment horizontal="center"/>
      <protection/>
    </xf>
    <xf numFmtId="0" fontId="83" fillId="34" borderId="0" xfId="52" applyFont="1" applyFill="1">
      <alignment/>
      <protection/>
    </xf>
    <xf numFmtId="0" fontId="0" fillId="34" borderId="0" xfId="0" applyFill="1" applyAlignment="1">
      <alignment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textRotation="90" wrapText="1"/>
    </xf>
    <xf numFmtId="4" fontId="4" fillId="34" borderId="12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3" fontId="2" fillId="34" borderId="12" xfId="0" applyNumberFormat="1" applyFont="1" applyFill="1" applyBorder="1" applyAlignment="1">
      <alignment horizontal="center" vertical="center" wrapText="1"/>
    </xf>
    <xf numFmtId="0" fontId="8" fillId="0" borderId="0" xfId="52" applyFont="1" applyFill="1" applyAlignment="1">
      <alignment horizontal="center"/>
      <protection/>
    </xf>
    <xf numFmtId="0" fontId="18" fillId="34" borderId="0" xfId="0" applyFont="1" applyFill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1" xfId="52" applyFont="1" applyFill="1" applyBorder="1" applyAlignment="1">
      <alignment horizontal="left" vertical="center" wrapText="1"/>
      <protection/>
    </xf>
    <xf numFmtId="1" fontId="8" fillId="34" borderId="11" xfId="54" applyNumberFormat="1" applyFont="1" applyFill="1" applyBorder="1" applyAlignment="1">
      <alignment horizontal="center" vertical="center" wrapText="1"/>
      <protection/>
    </xf>
    <xf numFmtId="0" fontId="8" fillId="34" borderId="0" xfId="54" applyFont="1" applyFill="1">
      <alignment/>
      <protection/>
    </xf>
    <xf numFmtId="0" fontId="8" fillId="34" borderId="0" xfId="54" applyNumberFormat="1" applyFont="1" applyFill="1">
      <alignment/>
      <protection/>
    </xf>
    <xf numFmtId="0" fontId="31" fillId="34" borderId="0" xfId="54" applyFont="1" applyFill="1" applyAlignment="1">
      <alignment horizontal="center"/>
      <protection/>
    </xf>
    <xf numFmtId="0" fontId="31" fillId="34" borderId="0" xfId="54" applyNumberFormat="1" applyFont="1" applyFill="1" applyAlignment="1">
      <alignment horizontal="center"/>
      <protection/>
    </xf>
    <xf numFmtId="0" fontId="8" fillId="34" borderId="11" xfId="54" applyFont="1" applyFill="1" applyBorder="1" applyAlignment="1">
      <alignment horizontal="center" vertical="center" wrapText="1"/>
      <protection/>
    </xf>
    <xf numFmtId="0" fontId="8" fillId="34" borderId="11" xfId="54" applyNumberFormat="1" applyFont="1" applyFill="1" applyBorder="1" applyAlignment="1">
      <alignment horizontal="center" vertical="center" wrapText="1"/>
      <protection/>
    </xf>
    <xf numFmtId="0" fontId="8" fillId="34" borderId="19" xfId="54" applyNumberFormat="1" applyFont="1" applyFill="1" applyBorder="1" applyAlignment="1">
      <alignment horizontal="center" vertical="center" wrapText="1"/>
      <protection/>
    </xf>
    <xf numFmtId="0" fontId="9" fillId="34" borderId="11" xfId="54" applyNumberFormat="1" applyFont="1" applyFill="1" applyBorder="1" applyAlignment="1">
      <alignment horizontal="center" vertical="center" wrapText="1"/>
      <protection/>
    </xf>
    <xf numFmtId="49" fontId="8" fillId="34" borderId="11" xfId="54" applyNumberFormat="1" applyFont="1" applyFill="1" applyBorder="1" applyAlignment="1">
      <alignment horizontal="center" vertical="center" wrapText="1"/>
      <protection/>
    </xf>
    <xf numFmtId="2" fontId="8" fillId="34" borderId="11" xfId="54" applyNumberFormat="1" applyFont="1" applyFill="1" applyBorder="1" applyAlignment="1">
      <alignment horizontal="center" vertical="center" wrapText="1"/>
      <protection/>
    </xf>
    <xf numFmtId="0" fontId="9" fillId="34" borderId="11" xfId="54" applyFont="1" applyFill="1" applyBorder="1" applyAlignment="1">
      <alignment wrapText="1"/>
      <protection/>
    </xf>
    <xf numFmtId="0" fontId="43" fillId="34" borderId="13" xfId="54" applyFont="1" applyFill="1" applyBorder="1" applyAlignment="1">
      <alignment wrapText="1"/>
      <protection/>
    </xf>
    <xf numFmtId="0" fontId="44" fillId="34" borderId="0" xfId="54" applyFont="1" applyFill="1" applyAlignment="1">
      <alignment horizontal="left" vertical="center"/>
      <protection/>
    </xf>
    <xf numFmtId="2" fontId="0" fillId="0" borderId="0" xfId="0" applyNumberFormat="1" applyAlignment="1">
      <alignment/>
    </xf>
    <xf numFmtId="4" fontId="9" fillId="34" borderId="10" xfId="54" applyNumberFormat="1" applyFont="1" applyFill="1" applyBorder="1" applyAlignment="1">
      <alignment horizontal="center" vertical="center" wrapText="1"/>
      <protection/>
    </xf>
    <xf numFmtId="3" fontId="9" fillId="34" borderId="10" xfId="54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0" xfId="56" applyFont="1" applyBorder="1">
      <alignment/>
      <protection/>
    </xf>
    <xf numFmtId="0" fontId="2" fillId="0" borderId="0" xfId="56" applyFont="1" applyBorder="1" applyAlignment="1">
      <alignment horizontal="center"/>
      <protection/>
    </xf>
    <xf numFmtId="0" fontId="4" fillId="0" borderId="11" xfId="56" applyFont="1" applyBorder="1" applyAlignment="1">
      <alignment horizontal="left" vertical="center"/>
      <protection/>
    </xf>
    <xf numFmtId="0" fontId="2" fillId="0" borderId="11" xfId="56" applyFont="1" applyBorder="1" applyAlignment="1">
      <alignment horizontal="left" vertical="center"/>
      <protection/>
    </xf>
    <xf numFmtId="164" fontId="83" fillId="34" borderId="19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164" fontId="2" fillId="35" borderId="11" xfId="0" applyNumberFormat="1" applyFont="1" applyFill="1" applyBorder="1" applyAlignment="1">
      <alignment horizontal="center" vertical="center" wrapText="1"/>
    </xf>
    <xf numFmtId="0" fontId="4" fillId="0" borderId="11" xfId="56" applyFont="1" applyBorder="1" applyAlignment="1">
      <alignment horizontal="center" vertical="center"/>
      <protection/>
    </xf>
    <xf numFmtId="164" fontId="4" fillId="0" borderId="11" xfId="56" applyNumberFormat="1" applyFont="1" applyBorder="1" applyAlignment="1">
      <alignment horizontal="center" vertical="center"/>
      <protection/>
    </xf>
    <xf numFmtId="164" fontId="4" fillId="34" borderId="11" xfId="56" applyNumberFormat="1" applyFont="1" applyFill="1" applyBorder="1" applyAlignment="1">
      <alignment horizontal="center" vertical="center"/>
      <protection/>
    </xf>
    <xf numFmtId="4" fontId="4" fillId="34" borderId="11" xfId="56" applyNumberFormat="1" applyFont="1" applyFill="1" applyBorder="1" applyAlignment="1">
      <alignment horizontal="center" vertical="center"/>
      <protection/>
    </xf>
    <xf numFmtId="164" fontId="2" fillId="0" borderId="11" xfId="56" applyNumberFormat="1" applyFont="1" applyBorder="1" applyAlignment="1">
      <alignment horizontal="center" vertical="center"/>
      <protection/>
    </xf>
    <xf numFmtId="0" fontId="2" fillId="34" borderId="11" xfId="56" applyFont="1" applyFill="1" applyBorder="1" applyAlignment="1">
      <alignment horizontal="center" vertical="center"/>
      <protection/>
    </xf>
    <xf numFmtId="4" fontId="83" fillId="34" borderId="11" xfId="0" applyNumberFormat="1" applyFont="1" applyFill="1" applyBorder="1" applyAlignment="1">
      <alignment horizontal="center" vertical="center" wrapText="1"/>
    </xf>
    <xf numFmtId="0" fontId="2" fillId="34" borderId="0" xfId="56" applyFont="1" applyFill="1" applyBorder="1" applyAlignment="1">
      <alignment horizontal="right"/>
      <protection/>
    </xf>
    <xf numFmtId="0" fontId="2" fillId="0" borderId="0" xfId="60" applyFont="1">
      <alignment/>
      <protection/>
    </xf>
    <xf numFmtId="0" fontId="2" fillId="34" borderId="0" xfId="60" applyFont="1" applyFill="1">
      <alignment/>
      <protection/>
    </xf>
    <xf numFmtId="0" fontId="8" fillId="36" borderId="0" xfId="55" applyFont="1" applyFill="1">
      <alignment/>
      <protection/>
    </xf>
    <xf numFmtId="0" fontId="2" fillId="0" borderId="0" xfId="58" applyFont="1">
      <alignment/>
      <protection/>
    </xf>
    <xf numFmtId="0" fontId="20" fillId="0" borderId="0" xfId="60" applyFont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9" fillId="34" borderId="11" xfId="54" applyNumberFormat="1" applyFont="1" applyFill="1" applyBorder="1" applyAlignment="1">
      <alignment horizontal="center" vertical="center" wrapText="1"/>
      <protection/>
    </xf>
    <xf numFmtId="0" fontId="31" fillId="34" borderId="0" xfId="54" applyFont="1" applyFill="1" applyAlignment="1">
      <alignment horizontal="center"/>
      <protection/>
    </xf>
    <xf numFmtId="0" fontId="47" fillId="0" borderId="0" xfId="0" applyFont="1" applyAlignment="1">
      <alignment/>
    </xf>
    <xf numFmtId="0" fontId="40" fillId="0" borderId="20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textRotation="90" wrapText="1"/>
    </xf>
    <xf numFmtId="0" fontId="48" fillId="0" borderId="11" xfId="53" applyFont="1" applyBorder="1" applyAlignment="1">
      <alignment horizontal="center" vertical="center" wrapText="1"/>
      <protection/>
    </xf>
    <xf numFmtId="0" fontId="47" fillId="0" borderId="0" xfId="0" applyFont="1" applyAlignment="1">
      <alignment wrapText="1"/>
    </xf>
    <xf numFmtId="0" fontId="40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8" fillId="0" borderId="0" xfId="0" applyFont="1" applyAlignment="1">
      <alignment/>
    </xf>
    <xf numFmtId="167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52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2" fillId="33" borderId="11" xfId="52" applyFont="1" applyFill="1" applyBorder="1" applyAlignment="1">
      <alignment horizontal="center"/>
      <protection/>
    </xf>
    <xf numFmtId="49" fontId="20" fillId="0" borderId="0" xfId="56" applyNumberFormat="1" applyFont="1" applyBorder="1" applyAlignment="1">
      <alignment horizontal="center"/>
      <protection/>
    </xf>
    <xf numFmtId="0" fontId="4" fillId="34" borderId="11" xfId="56" applyFont="1" applyFill="1" applyBorder="1" applyAlignment="1">
      <alignment horizontal="center" vertical="center"/>
      <protection/>
    </xf>
    <xf numFmtId="0" fontId="4" fillId="34" borderId="11" xfId="56" applyFont="1" applyFill="1" applyBorder="1" applyAlignment="1">
      <alignment horizontal="left" vertical="center"/>
      <protection/>
    </xf>
    <xf numFmtId="0" fontId="2" fillId="34" borderId="11" xfId="56" applyFont="1" applyFill="1" applyBorder="1" applyAlignment="1">
      <alignment horizontal="left" vertical="center"/>
      <protection/>
    </xf>
    <xf numFmtId="164" fontId="2" fillId="34" borderId="11" xfId="56" applyNumberFormat="1" applyFont="1" applyFill="1" applyBorder="1" applyAlignment="1">
      <alignment horizontal="center" vertical="center"/>
      <protection/>
    </xf>
    <xf numFmtId="0" fontId="15" fillId="34" borderId="20" xfId="0" applyFont="1" applyFill="1" applyBorder="1" applyAlignment="1">
      <alignment horizontal="center" vertical="center" textRotation="90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9" fillId="34" borderId="11" xfId="54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1" fillId="34" borderId="0" xfId="54" applyFont="1" applyFill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 vertical="center" wrapText="1"/>
      <protection/>
    </xf>
    <xf numFmtId="0" fontId="83" fillId="34" borderId="0" xfId="0" applyFont="1" applyFill="1" applyAlignment="1">
      <alignment/>
    </xf>
    <xf numFmtId="0" fontId="8" fillId="34" borderId="0" xfId="54" applyFont="1" applyFill="1" applyAlignment="1">
      <alignment horizontal="left"/>
      <protection/>
    </xf>
    <xf numFmtId="0" fontId="33" fillId="34" borderId="0" xfId="54" applyFont="1" applyFill="1" applyAlignment="1">
      <alignment horizontal="center"/>
      <protection/>
    </xf>
    <xf numFmtId="0" fontId="10" fillId="34" borderId="0" xfId="54" applyFont="1" applyFill="1">
      <alignment/>
      <protection/>
    </xf>
    <xf numFmtId="0" fontId="8" fillId="34" borderId="11" xfId="54" applyFont="1" applyFill="1" applyBorder="1" applyAlignment="1">
      <alignment horizontal="center" vertical="center" wrapText="1"/>
      <protection/>
    </xf>
    <xf numFmtId="0" fontId="9" fillId="34" borderId="19" xfId="54" applyFont="1" applyFill="1" applyBorder="1" applyAlignment="1">
      <alignment horizontal="center" vertical="center" wrapText="1"/>
      <protection/>
    </xf>
    <xf numFmtId="0" fontId="8" fillId="34" borderId="19" xfId="54" applyFont="1" applyFill="1" applyBorder="1" applyAlignment="1">
      <alignment horizontal="center" vertical="center" wrapText="1"/>
      <protection/>
    </xf>
    <xf numFmtId="0" fontId="8" fillId="34" borderId="19" xfId="54" applyFont="1" applyFill="1" applyBorder="1" applyAlignment="1">
      <alignment horizontal="center" wrapText="1"/>
      <protection/>
    </xf>
    <xf numFmtId="4" fontId="8" fillId="34" borderId="11" xfId="54" applyNumberFormat="1" applyFont="1" applyFill="1" applyBorder="1" applyAlignment="1">
      <alignment horizontal="center" wrapText="1"/>
      <protection/>
    </xf>
    <xf numFmtId="0" fontId="9" fillId="34" borderId="19" xfId="54" applyFont="1" applyFill="1" applyBorder="1" applyAlignment="1">
      <alignment horizontal="center" wrapText="1"/>
      <protection/>
    </xf>
    <xf numFmtId="0" fontId="9" fillId="34" borderId="11" xfId="54" applyFont="1" applyFill="1" applyBorder="1" applyAlignment="1">
      <alignment horizontal="center" wrapText="1"/>
      <protection/>
    </xf>
    <xf numFmtId="4" fontId="9" fillId="34" borderId="11" xfId="54" applyNumberFormat="1" applyFont="1" applyFill="1" applyBorder="1" applyAlignment="1">
      <alignment horizontal="center" wrapText="1"/>
      <protection/>
    </xf>
    <xf numFmtId="0" fontId="35" fillId="34" borderId="0" xfId="54" applyFont="1" applyFill="1" applyAlignment="1">
      <alignment horizontal="center"/>
      <protection/>
    </xf>
    <xf numFmtId="1" fontId="9" fillId="34" borderId="19" xfId="54" applyNumberFormat="1" applyFont="1" applyFill="1" applyBorder="1" applyAlignment="1">
      <alignment horizontal="center" vertical="center" wrapText="1"/>
      <protection/>
    </xf>
    <xf numFmtId="0" fontId="3" fillId="34" borderId="11" xfId="52" applyFill="1" applyBorder="1" applyAlignment="1">
      <alignment wrapText="1"/>
      <protection/>
    </xf>
    <xf numFmtId="0" fontId="3" fillId="34" borderId="11" xfId="52" applyFill="1" applyBorder="1" applyAlignment="1">
      <alignment vertical="center" wrapText="1"/>
      <protection/>
    </xf>
    <xf numFmtId="0" fontId="9" fillId="34" borderId="11" xfId="54" applyFont="1" applyFill="1" applyBorder="1" applyAlignment="1">
      <alignment horizontal="left" wrapText="1"/>
      <protection/>
    </xf>
    <xf numFmtId="2" fontId="9" fillId="34" borderId="11" xfId="54" applyNumberFormat="1" applyFont="1" applyFill="1" applyBorder="1" applyAlignment="1">
      <alignment horizontal="center"/>
      <protection/>
    </xf>
    <xf numFmtId="1" fontId="9" fillId="34" borderId="11" xfId="54" applyNumberFormat="1" applyFont="1" applyFill="1" applyBorder="1" applyAlignment="1">
      <alignment horizontal="center"/>
      <protection/>
    </xf>
    <xf numFmtId="0" fontId="8" fillId="34" borderId="0" xfId="54" applyFont="1" applyFill="1" applyBorder="1" applyAlignment="1">
      <alignment horizontal="center" wrapText="1"/>
      <protection/>
    </xf>
    <xf numFmtId="0" fontId="9" fillId="34" borderId="0" xfId="54" applyFont="1" applyFill="1" applyBorder="1" applyAlignment="1">
      <alignment horizontal="left" wrapText="1"/>
      <protection/>
    </xf>
    <xf numFmtId="2" fontId="9" fillId="34" borderId="0" xfId="54" applyNumberFormat="1" applyFont="1" applyFill="1" applyBorder="1" applyAlignment="1">
      <alignment horizontal="center"/>
      <protection/>
    </xf>
    <xf numFmtId="1" fontId="9" fillId="34" borderId="0" xfId="54" applyNumberFormat="1" applyFont="1" applyFill="1" applyBorder="1" applyAlignment="1">
      <alignment horizontal="center"/>
      <protection/>
    </xf>
    <xf numFmtId="0" fontId="9" fillId="34" borderId="0" xfId="54" applyFont="1" applyFill="1" applyBorder="1" applyAlignment="1">
      <alignment horizontal="center" wrapText="1"/>
      <protection/>
    </xf>
    <xf numFmtId="4" fontId="9" fillId="34" borderId="0" xfId="54" applyNumberFormat="1" applyFont="1" applyFill="1" applyBorder="1" applyAlignment="1">
      <alignment horizontal="center" wrapText="1"/>
      <protection/>
    </xf>
    <xf numFmtId="0" fontId="36" fillId="34" borderId="0" xfId="54" applyFont="1" applyFill="1" applyBorder="1" applyAlignment="1">
      <alignment/>
      <protection/>
    </xf>
    <xf numFmtId="0" fontId="9" fillId="34" borderId="0" xfId="54" applyFont="1" applyFill="1" applyAlignment="1">
      <alignment/>
      <protection/>
    </xf>
    <xf numFmtId="0" fontId="8" fillId="34" borderId="0" xfId="54" applyFont="1" applyFill="1" applyAlignment="1">
      <alignment/>
      <protection/>
    </xf>
    <xf numFmtId="0" fontId="37" fillId="34" borderId="0" xfId="54" applyFont="1" applyFill="1" applyAlignment="1">
      <alignment horizontal="left"/>
      <protection/>
    </xf>
    <xf numFmtId="0" fontId="9" fillId="34" borderId="0" xfId="54" applyFont="1" applyFill="1" applyAlignment="1">
      <alignment vertical="center"/>
      <protection/>
    </xf>
    <xf numFmtId="1" fontId="2" fillId="34" borderId="0" xfId="54" applyNumberFormat="1" applyFont="1" applyFill="1" applyBorder="1" applyAlignment="1">
      <alignment horizontal="left"/>
      <protection/>
    </xf>
    <xf numFmtId="0" fontId="8" fillId="34" borderId="0" xfId="54" applyFont="1" applyFill="1" applyBorder="1" applyAlignment="1">
      <alignment horizontal="left" wrapText="1"/>
      <protection/>
    </xf>
    <xf numFmtId="164" fontId="2" fillId="34" borderId="0" xfId="54" applyNumberFormat="1" applyFont="1" applyFill="1" applyBorder="1" applyAlignment="1">
      <alignment horizontal="left"/>
      <protection/>
    </xf>
    <xf numFmtId="0" fontId="20" fillId="34" borderId="0" xfId="52" applyFont="1" applyFill="1" applyAlignment="1">
      <alignment horizontal="left"/>
      <protection/>
    </xf>
    <xf numFmtId="0" fontId="39" fillId="34" borderId="0" xfId="54" applyFont="1" applyFill="1" applyAlignment="1">
      <alignment/>
      <protection/>
    </xf>
    <xf numFmtId="0" fontId="38" fillId="34" borderId="0" xfId="52" applyFont="1" applyFill="1">
      <alignment/>
      <protection/>
    </xf>
    <xf numFmtId="0" fontId="84" fillId="34" borderId="0" xfId="0" applyFont="1" applyFill="1" applyAlignment="1">
      <alignment/>
    </xf>
    <xf numFmtId="0" fontId="8" fillId="34" borderId="0" xfId="52" applyFont="1" applyFill="1" applyAlignment="1">
      <alignment horizontal="left"/>
      <protection/>
    </xf>
    <xf numFmtId="0" fontId="40" fillId="34" borderId="0" xfId="52" applyFont="1" applyFill="1" applyAlignment="1">
      <alignment horizontal="left"/>
      <protection/>
    </xf>
    <xf numFmtId="0" fontId="8" fillId="34" borderId="0" xfId="52" applyFont="1" applyFill="1" applyAlignment="1">
      <alignment horizontal="right"/>
      <protection/>
    </xf>
    <xf numFmtId="0" fontId="8" fillId="34" borderId="0" xfId="52" applyFont="1" applyFill="1" applyAlignment="1">
      <alignment/>
      <protection/>
    </xf>
    <xf numFmtId="0" fontId="41" fillId="34" borderId="0" xfId="52" applyFont="1" applyFill="1">
      <alignment/>
      <protection/>
    </xf>
    <xf numFmtId="0" fontId="8" fillId="34" borderId="0" xfId="52" applyFont="1" applyFill="1" applyAlignment="1">
      <alignment horizontal="center"/>
      <protection/>
    </xf>
    <xf numFmtId="0" fontId="8" fillId="34" borderId="11" xfId="52" applyFont="1" applyFill="1" applyBorder="1" applyAlignment="1">
      <alignment horizontal="center" vertical="center" textRotation="90" wrapText="1"/>
      <protection/>
    </xf>
    <xf numFmtId="0" fontId="8" fillId="34" borderId="11" xfId="52" applyFont="1" applyFill="1" applyBorder="1" applyAlignment="1" applyProtection="1">
      <alignment horizontal="center"/>
      <protection locked="0"/>
    </xf>
    <xf numFmtId="0" fontId="2" fillId="34" borderId="10" xfId="52" applyFont="1" applyFill="1" applyBorder="1" applyAlignment="1">
      <alignment horizontal="left" vertical="center" wrapText="1"/>
      <protection/>
    </xf>
    <xf numFmtId="4" fontId="8" fillId="34" borderId="10" xfId="54" applyNumberFormat="1" applyFont="1" applyFill="1" applyBorder="1" applyAlignment="1">
      <alignment horizontal="center" vertical="center" wrapText="1"/>
      <protection/>
    </xf>
    <xf numFmtId="1" fontId="8" fillId="34" borderId="10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9" fillId="34" borderId="11" xfId="52" applyFont="1" applyFill="1" applyBorder="1" applyAlignment="1">
      <alignment horizontal="left" vertical="center" wrapText="1"/>
      <protection/>
    </xf>
    <xf numFmtId="4" fontId="4" fillId="34" borderId="11" xfId="52" applyNumberFormat="1" applyFont="1" applyFill="1" applyBorder="1" applyAlignment="1">
      <alignment horizontal="center" vertical="center"/>
      <protection/>
    </xf>
    <xf numFmtId="1" fontId="9" fillId="34" borderId="11" xfId="52" applyNumberFormat="1" applyFont="1" applyFill="1" applyBorder="1" applyAlignment="1">
      <alignment horizontal="center" vertical="center"/>
      <protection/>
    </xf>
    <xf numFmtId="0" fontId="9" fillId="34" borderId="11" xfId="52" applyFont="1" applyFill="1" applyBorder="1" applyAlignment="1" applyProtection="1">
      <alignment horizontal="center" vertical="center"/>
      <protection locked="0"/>
    </xf>
    <xf numFmtId="49" fontId="9" fillId="34" borderId="11" xfId="52" applyNumberFormat="1" applyFont="1" applyFill="1" applyBorder="1" applyAlignment="1" applyProtection="1">
      <alignment horizontal="center" vertical="center"/>
      <protection locked="0"/>
    </xf>
    <xf numFmtId="0" fontId="4" fillId="34" borderId="11" xfId="52" applyFont="1" applyFill="1" applyBorder="1" applyAlignment="1">
      <alignment horizontal="center" vertical="center"/>
      <protection/>
    </xf>
    <xf numFmtId="0" fontId="9" fillId="34" borderId="0" xfId="52" applyFont="1" applyFill="1" applyBorder="1" applyAlignment="1">
      <alignment horizontal="left" vertical="center" wrapText="1"/>
      <protection/>
    </xf>
    <xf numFmtId="4" fontId="4" fillId="34" borderId="0" xfId="52" applyNumberFormat="1" applyFont="1" applyFill="1" applyBorder="1" applyAlignment="1">
      <alignment horizontal="center" vertical="center"/>
      <protection/>
    </xf>
    <xf numFmtId="1" fontId="9" fillId="34" borderId="0" xfId="52" applyNumberFormat="1" applyFont="1" applyFill="1" applyBorder="1" applyAlignment="1">
      <alignment horizontal="center" vertical="center"/>
      <protection/>
    </xf>
    <xf numFmtId="0" fontId="9" fillId="34" borderId="0" xfId="52" applyFont="1" applyFill="1" applyBorder="1" applyAlignment="1" applyProtection="1">
      <alignment horizontal="center" vertical="center"/>
      <protection locked="0"/>
    </xf>
    <xf numFmtId="49" fontId="9" fillId="34" borderId="0" xfId="52" applyNumberFormat="1" applyFont="1" applyFill="1" applyBorder="1" applyAlignment="1" applyProtection="1">
      <alignment horizontal="center" vertical="center"/>
      <protection locked="0"/>
    </xf>
    <xf numFmtId="0" fontId="4" fillId="34" borderId="0" xfId="52" applyFont="1" applyFill="1" applyBorder="1" applyAlignment="1">
      <alignment horizontal="center" vertical="center"/>
      <protection/>
    </xf>
    <xf numFmtId="2" fontId="4" fillId="34" borderId="0" xfId="52" applyNumberFormat="1" applyFont="1" applyFill="1" applyBorder="1" applyAlignment="1">
      <alignment horizontal="center" vertical="center"/>
      <protection/>
    </xf>
    <xf numFmtId="0" fontId="2" fillId="34" borderId="0" xfId="52" applyFont="1" applyFill="1">
      <alignment/>
      <protection/>
    </xf>
    <xf numFmtId="0" fontId="8" fillId="34" borderId="0" xfId="52" applyFont="1" applyFill="1" applyBorder="1" applyAlignment="1">
      <alignment horizontal="left" wrapText="1"/>
      <protection/>
    </xf>
    <xf numFmtId="166" fontId="8" fillId="34" borderId="0" xfId="52" applyNumberFormat="1" applyFont="1" applyFill="1" applyBorder="1" applyAlignment="1">
      <alignment horizontal="center" wrapText="1"/>
      <protection/>
    </xf>
    <xf numFmtId="1" fontId="8" fillId="34" borderId="0" xfId="52" applyNumberFormat="1" applyFont="1" applyFill="1" applyBorder="1" applyAlignment="1">
      <alignment horizontal="center"/>
      <protection/>
    </xf>
    <xf numFmtId="0" fontId="8" fillId="34" borderId="0" xfId="52" applyFont="1" applyFill="1" applyBorder="1" applyAlignment="1" applyProtection="1">
      <alignment horizontal="center"/>
      <protection locked="0"/>
    </xf>
    <xf numFmtId="49" fontId="8" fillId="34" borderId="0" xfId="52" applyNumberFormat="1" applyFont="1" applyFill="1" applyBorder="1" applyAlignment="1" applyProtection="1">
      <alignment horizontal="center"/>
      <protection locked="0"/>
    </xf>
    <xf numFmtId="0" fontId="3" fillId="34" borderId="0" xfId="52" applyFill="1">
      <alignment/>
      <protection/>
    </xf>
    <xf numFmtId="1" fontId="83" fillId="34" borderId="0" xfId="52" applyNumberFormat="1" applyFont="1" applyFill="1">
      <alignment/>
      <protection/>
    </xf>
    <xf numFmtId="1" fontId="83" fillId="34" borderId="0" xfId="52" applyNumberFormat="1" applyFont="1" applyFill="1" applyBorder="1" applyAlignment="1">
      <alignment horizontal="center"/>
      <protection/>
    </xf>
    <xf numFmtId="166" fontId="83" fillId="34" borderId="0" xfId="52" applyNumberFormat="1" applyFont="1" applyFill="1" applyBorder="1" applyAlignment="1">
      <alignment horizontal="center"/>
      <protection/>
    </xf>
    <xf numFmtId="0" fontId="2" fillId="34" borderId="0" xfId="52" applyFont="1" applyFill="1" applyBorder="1">
      <alignment/>
      <protection/>
    </xf>
    <xf numFmtId="166" fontId="8" fillId="34" borderId="0" xfId="52" applyNumberFormat="1" applyFont="1" applyFill="1" applyBorder="1" applyAlignment="1">
      <alignment horizontal="center"/>
      <protection/>
    </xf>
    <xf numFmtId="49" fontId="2" fillId="34" borderId="11" xfId="52" applyNumberFormat="1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 wrapText="1"/>
    </xf>
    <xf numFmtId="0" fontId="25" fillId="34" borderId="0" xfId="0" applyFont="1" applyFill="1" applyAlignment="1">
      <alignment horizontal="left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0" fillId="34" borderId="0" xfId="0" applyFill="1" applyAlignment="1">
      <alignment horizontal="left"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/>
      <protection/>
    </xf>
    <xf numFmtId="0" fontId="2" fillId="34" borderId="11" xfId="56" applyFont="1" applyFill="1" applyBorder="1" applyAlignment="1">
      <alignment horizontal="center" vertical="center" wrapText="1"/>
      <protection/>
    </xf>
    <xf numFmtId="0" fontId="2" fillId="36" borderId="0" xfId="55" applyFont="1" applyFill="1">
      <alignment/>
      <protection/>
    </xf>
    <xf numFmtId="0" fontId="47" fillId="36" borderId="0" xfId="55" applyFont="1" applyFill="1">
      <alignment/>
      <protection/>
    </xf>
    <xf numFmtId="4" fontId="2" fillId="36" borderId="0" xfId="55" applyNumberFormat="1" applyFont="1" applyFill="1" applyBorder="1" applyAlignment="1">
      <alignment horizontal="center"/>
      <protection/>
    </xf>
    <xf numFmtId="0" fontId="8" fillId="36" borderId="0" xfId="55" applyFont="1" applyFill="1" applyAlignment="1">
      <alignment wrapText="1"/>
      <protection/>
    </xf>
    <xf numFmtId="0" fontId="4" fillId="36" borderId="11" xfId="55" applyFont="1" applyFill="1" applyBorder="1" applyAlignment="1">
      <alignment horizontal="center" vertical="center" wrapText="1"/>
      <protection/>
    </xf>
    <xf numFmtId="0" fontId="8" fillId="36" borderId="11" xfId="55" applyFont="1" applyFill="1" applyBorder="1" applyAlignment="1">
      <alignment horizontal="center" vertical="center" wrapText="1"/>
      <protection/>
    </xf>
    <xf numFmtId="0" fontId="8" fillId="36" borderId="11" xfId="55" applyFont="1" applyFill="1" applyBorder="1" applyAlignment="1">
      <alignment horizontal="center" wrapText="1"/>
      <protection/>
    </xf>
    <xf numFmtId="0" fontId="2" fillId="36" borderId="11" xfId="55" applyFont="1" applyFill="1" applyBorder="1" applyAlignment="1">
      <alignment horizontal="center" wrapText="1"/>
      <protection/>
    </xf>
    <xf numFmtId="0" fontId="8" fillId="36" borderId="19" xfId="55" applyFont="1" applyFill="1" applyBorder="1" applyAlignment="1">
      <alignment horizontal="center" wrapText="1"/>
      <protection/>
    </xf>
    <xf numFmtId="0" fontId="9" fillId="36" borderId="19" xfId="55" applyFont="1" applyFill="1" applyBorder="1" applyAlignment="1">
      <alignment horizontal="left" vertical="center"/>
      <protection/>
    </xf>
    <xf numFmtId="0" fontId="8" fillId="36" borderId="19" xfId="55" applyFont="1" applyFill="1" applyBorder="1" applyAlignment="1">
      <alignment horizontal="center" vertical="center" wrapText="1"/>
      <protection/>
    </xf>
    <xf numFmtId="0" fontId="8" fillId="36" borderId="19" xfId="55" applyFont="1" applyFill="1" applyBorder="1" applyAlignment="1">
      <alignment horizontal="left" vertical="center" wrapText="1"/>
      <protection/>
    </xf>
    <xf numFmtId="49" fontId="8" fillId="36" borderId="11" xfId="55" applyNumberFormat="1" applyFont="1" applyFill="1" applyBorder="1" applyAlignment="1">
      <alignment horizontal="center" vertical="center" wrapText="1"/>
      <protection/>
    </xf>
    <xf numFmtId="0" fontId="8" fillId="36" borderId="11" xfId="55" applyFont="1" applyFill="1" applyBorder="1" applyAlignment="1">
      <alignment horizontal="left" vertical="center" wrapText="1"/>
      <protection/>
    </xf>
    <xf numFmtId="0" fontId="9" fillId="36" borderId="11" xfId="55" applyFont="1" applyFill="1" applyBorder="1" applyAlignment="1">
      <alignment horizontal="center" vertical="center"/>
      <protection/>
    </xf>
    <xf numFmtId="0" fontId="9" fillId="36" borderId="11" xfId="55" applyFont="1" applyFill="1" applyBorder="1" applyAlignment="1">
      <alignment horizontal="left" vertical="center" wrapText="1"/>
      <protection/>
    </xf>
    <xf numFmtId="49" fontId="4" fillId="36" borderId="11" xfId="55" applyNumberFormat="1" applyFont="1" applyFill="1" applyBorder="1" applyAlignment="1">
      <alignment horizontal="center" vertical="center"/>
      <protection/>
    </xf>
    <xf numFmtId="14" fontId="9" fillId="36" borderId="11" xfId="55" applyNumberFormat="1" applyFont="1" applyFill="1" applyBorder="1" applyAlignment="1">
      <alignment horizontal="center" vertical="center"/>
      <protection/>
    </xf>
    <xf numFmtId="0" fontId="4" fillId="36" borderId="11" xfId="55" applyFont="1" applyFill="1" applyBorder="1" applyAlignment="1">
      <alignment horizontal="center" vertical="center"/>
      <protection/>
    </xf>
    <xf numFmtId="0" fontId="4" fillId="36" borderId="11" xfId="55" applyNumberFormat="1" applyFont="1" applyFill="1" applyBorder="1" applyAlignment="1" applyProtection="1">
      <alignment horizontal="center" vertical="center"/>
      <protection/>
    </xf>
    <xf numFmtId="4" fontId="4" fillId="36" borderId="11" xfId="55" applyNumberFormat="1" applyFont="1" applyFill="1" applyBorder="1" applyAlignment="1">
      <alignment horizontal="center" vertical="center"/>
      <protection/>
    </xf>
    <xf numFmtId="0" fontId="8" fillId="36" borderId="0" xfId="55" applyFont="1" applyFill="1" applyBorder="1" applyAlignment="1">
      <alignment/>
      <protection/>
    </xf>
    <xf numFmtId="0" fontId="9" fillId="36" borderId="0" xfId="55" applyFont="1" applyFill="1" applyBorder="1" applyAlignment="1">
      <alignment horizontal="left" wrapText="1"/>
      <protection/>
    </xf>
    <xf numFmtId="49" fontId="2" fillId="36" borderId="0" xfId="55" applyNumberFormat="1" applyFont="1" applyFill="1" applyBorder="1" applyAlignment="1">
      <alignment horizontal="center"/>
      <protection/>
    </xf>
    <xf numFmtId="14" fontId="8" fillId="36" borderId="0" xfId="55" applyNumberFormat="1" applyFont="1" applyFill="1" applyBorder="1" applyAlignment="1">
      <alignment/>
      <protection/>
    </xf>
    <xf numFmtId="0" fontId="2" fillId="36" borderId="0" xfId="55" applyFont="1" applyFill="1" applyBorder="1" applyAlignment="1">
      <alignment horizontal="center"/>
      <protection/>
    </xf>
    <xf numFmtId="0" fontId="9" fillId="36" borderId="0" xfId="55" applyFont="1" applyFill="1" applyBorder="1" applyAlignment="1">
      <alignment horizontal="center"/>
      <protection/>
    </xf>
    <xf numFmtId="0" fontId="2" fillId="36" borderId="0" xfId="55" applyFont="1" applyFill="1" applyBorder="1" applyAlignment="1">
      <alignment/>
      <protection/>
    </xf>
    <xf numFmtId="0" fontId="2" fillId="36" borderId="0" xfId="55" applyFont="1" applyFill="1" applyBorder="1" applyAlignment="1">
      <alignment wrapText="1"/>
      <protection/>
    </xf>
    <xf numFmtId="0" fontId="2" fillId="36" borderId="0" xfId="55" applyNumberFormat="1" applyFont="1" applyFill="1" applyBorder="1" applyAlignment="1" applyProtection="1">
      <alignment/>
      <protection/>
    </xf>
    <xf numFmtId="4" fontId="4" fillId="36" borderId="0" xfId="55" applyNumberFormat="1" applyFont="1" applyFill="1" applyBorder="1" applyAlignment="1">
      <alignment vertical="center"/>
      <protection/>
    </xf>
    <xf numFmtId="0" fontId="38" fillId="36" borderId="0" xfId="55" applyFont="1" applyFill="1">
      <alignment/>
      <protection/>
    </xf>
    <xf numFmtId="0" fontId="38" fillId="36" borderId="0" xfId="55" applyFont="1" applyFill="1" applyAlignment="1">
      <alignment horizontal="left"/>
      <protection/>
    </xf>
    <xf numFmtId="0" fontId="19" fillId="36" borderId="0" xfId="55" applyFont="1" applyFill="1">
      <alignment/>
      <protection/>
    </xf>
    <xf numFmtId="0" fontId="83" fillId="0" borderId="11" xfId="0" applyFont="1" applyBorder="1" applyAlignment="1">
      <alignment/>
    </xf>
    <xf numFmtId="2" fontId="2" fillId="36" borderId="11" xfId="55" applyNumberFormat="1" applyFont="1" applyFill="1" applyBorder="1" applyAlignment="1">
      <alignment horizontal="center" vertical="center" wrapText="1"/>
      <protection/>
    </xf>
    <xf numFmtId="0" fontId="83" fillId="0" borderId="11" xfId="0" applyFont="1" applyBorder="1" applyAlignment="1">
      <alignment horizontal="center" wrapText="1"/>
    </xf>
    <xf numFmtId="0" fontId="83" fillId="0" borderId="11" xfId="0" applyFont="1" applyBorder="1" applyAlignment="1">
      <alignment horizontal="right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5" fillId="34" borderId="20" xfId="0" applyFont="1" applyFill="1" applyBorder="1" applyAlignment="1">
      <alignment horizontal="center" vertical="center" textRotation="90" wrapText="1"/>
    </xf>
    <xf numFmtId="0" fontId="0" fillId="34" borderId="18" xfId="0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textRotation="90" wrapText="1"/>
    </xf>
    <xf numFmtId="0" fontId="4" fillId="34" borderId="23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8" fillId="34" borderId="0" xfId="52" applyFont="1" applyFill="1" applyAlignment="1">
      <alignment horizontal="center"/>
      <protection/>
    </xf>
    <xf numFmtId="0" fontId="42" fillId="34" borderId="0" xfId="0" applyFont="1" applyFill="1" applyAlignment="1">
      <alignment horizontal="center" wrapText="1"/>
    </xf>
    <xf numFmtId="0" fontId="42" fillId="34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6" fillId="34" borderId="16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 wrapText="1"/>
    </xf>
    <xf numFmtId="0" fontId="83" fillId="34" borderId="16" xfId="0" applyFont="1" applyFill="1" applyBorder="1" applyAlignment="1">
      <alignment horizontal="center" vertical="center" wrapText="1"/>
    </xf>
    <xf numFmtId="0" fontId="83" fillId="34" borderId="15" xfId="0" applyFont="1" applyFill="1" applyBorder="1" applyAlignment="1">
      <alignment horizontal="center" vertical="center" wrapText="1"/>
    </xf>
    <xf numFmtId="0" fontId="83" fillId="34" borderId="24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66" fillId="34" borderId="2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66" fillId="34" borderId="21" xfId="0" applyFont="1" applyFill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horizontal="left"/>
    </xf>
    <xf numFmtId="0" fontId="26" fillId="34" borderId="0" xfId="0" applyFont="1" applyFill="1" applyAlignment="1">
      <alignment horizontal="left"/>
    </xf>
    <xf numFmtId="0" fontId="4" fillId="34" borderId="1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textRotation="90" wrapText="1"/>
    </xf>
    <xf numFmtId="0" fontId="2" fillId="34" borderId="18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66" fillId="34" borderId="11" xfId="0" applyFont="1" applyFill="1" applyBorder="1" applyAlignment="1">
      <alignment horizontal="center" vertical="center" textRotation="90" wrapText="1"/>
    </xf>
    <xf numFmtId="0" fontId="66" fillId="34" borderId="11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 wrapText="1"/>
    </xf>
    <xf numFmtId="0" fontId="22" fillId="34" borderId="0" xfId="0" applyFont="1" applyFill="1" applyAlignment="1">
      <alignment horizontal="left"/>
    </xf>
    <xf numFmtId="0" fontId="8" fillId="34" borderId="0" xfId="52" applyFont="1" applyFill="1" applyAlignment="1">
      <alignment horizontal="right"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left"/>
      <protection/>
    </xf>
    <xf numFmtId="0" fontId="8" fillId="34" borderId="11" xfId="52" applyFont="1" applyFill="1" applyBorder="1" applyAlignment="1">
      <alignment horizontal="center" vertical="top" wrapText="1"/>
      <protection/>
    </xf>
    <xf numFmtId="0" fontId="9" fillId="34" borderId="11" xfId="52" applyFont="1" applyFill="1" applyBorder="1" applyAlignment="1">
      <alignment horizontal="center" vertical="center" textRotation="90" wrapText="1"/>
      <protection/>
    </xf>
    <xf numFmtId="0" fontId="8" fillId="34" borderId="11" xfId="52" applyFont="1" applyFill="1" applyBorder="1" applyAlignment="1" applyProtection="1">
      <alignment horizontal="center" vertical="top" wrapText="1"/>
      <protection locked="0"/>
    </xf>
    <xf numFmtId="0" fontId="8" fillId="34" borderId="20" xfId="52" applyFont="1" applyFill="1" applyBorder="1" applyAlignment="1" applyProtection="1">
      <alignment horizontal="center" vertical="top" wrapText="1"/>
      <protection locked="0"/>
    </xf>
    <xf numFmtId="0" fontId="8" fillId="34" borderId="10" xfId="52" applyFont="1" applyFill="1" applyBorder="1" applyAlignment="1" applyProtection="1">
      <alignment horizontal="center" vertical="top" wrapText="1"/>
      <protection locked="0"/>
    </xf>
    <xf numFmtId="0" fontId="8" fillId="34" borderId="0" xfId="52" applyFont="1" applyFill="1" applyAlignment="1">
      <alignment horizontal="left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8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center" wrapText="1"/>
      <protection/>
    </xf>
    <xf numFmtId="0" fontId="8" fillId="34" borderId="19" xfId="52" applyFont="1" applyFill="1" applyBorder="1" applyAlignment="1" applyProtection="1">
      <alignment horizontal="center" vertical="center" wrapText="1"/>
      <protection locked="0"/>
    </xf>
    <xf numFmtId="0" fontId="8" fillId="34" borderId="21" xfId="52" applyFont="1" applyFill="1" applyBorder="1" applyAlignment="1" applyProtection="1">
      <alignment horizontal="center" vertical="center" wrapText="1"/>
      <protection locked="0"/>
    </xf>
    <xf numFmtId="0" fontId="8" fillId="34" borderId="14" xfId="52" applyFont="1" applyFill="1" applyBorder="1" applyAlignment="1" applyProtection="1">
      <alignment horizontal="center" vertical="center" wrapText="1"/>
      <protection locked="0"/>
    </xf>
    <xf numFmtId="0" fontId="2" fillId="34" borderId="20" xfId="52" applyFont="1" applyFill="1" applyBorder="1" applyAlignment="1">
      <alignment horizontal="center" vertical="center" wrapText="1"/>
      <protection/>
    </xf>
    <xf numFmtId="0" fontId="2" fillId="34" borderId="18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34" borderId="11" xfId="52" applyFont="1" applyFill="1" applyBorder="1" applyAlignment="1">
      <alignment horizontal="center" vertical="center" wrapText="1"/>
      <protection/>
    </xf>
    <xf numFmtId="0" fontId="8" fillId="34" borderId="0" xfId="54" applyFont="1" applyFill="1" applyBorder="1" applyAlignment="1">
      <alignment horizontal="left" wrapText="1"/>
      <protection/>
    </xf>
    <xf numFmtId="0" fontId="0" fillId="34" borderId="0" xfId="0" applyFill="1" applyAlignment="1">
      <alignment horizontal="left"/>
    </xf>
    <xf numFmtId="0" fontId="8" fillId="34" borderId="0" xfId="54" applyFont="1" applyFill="1" applyAlignment="1">
      <alignment horizontal="left"/>
      <protection/>
    </xf>
    <xf numFmtId="0" fontId="10" fillId="34" borderId="0" xfId="54" applyFont="1" applyFill="1" applyAlignment="1">
      <alignment horizontal="center"/>
      <protection/>
    </xf>
    <xf numFmtId="0" fontId="31" fillId="34" borderId="0" xfId="54" applyFont="1" applyFill="1" applyAlignment="1">
      <alignment horizontal="center"/>
      <protection/>
    </xf>
    <xf numFmtId="0" fontId="3" fillId="34" borderId="0" xfId="52" applyFill="1" applyAlignment="1">
      <alignment/>
      <protection/>
    </xf>
    <xf numFmtId="0" fontId="31" fillId="34" borderId="0" xfId="54" applyFont="1" applyFill="1" applyAlignment="1">
      <alignment horizontal="center" wrapText="1"/>
      <protection/>
    </xf>
    <xf numFmtId="0" fontId="8" fillId="34" borderId="11" xfId="54" applyFont="1" applyFill="1" applyBorder="1" applyAlignment="1">
      <alignment horizontal="center" vertical="center" wrapText="1"/>
      <protection/>
    </xf>
    <xf numFmtId="0" fontId="9" fillId="34" borderId="11" xfId="54" applyFont="1" applyFill="1" applyBorder="1" applyAlignment="1">
      <alignment horizontal="center" vertical="center" wrapText="1"/>
      <protection/>
    </xf>
    <xf numFmtId="0" fontId="8" fillId="34" borderId="20" xfId="54" applyFont="1" applyFill="1" applyBorder="1" applyAlignment="1">
      <alignment horizontal="center" vertical="center" wrapText="1"/>
      <protection/>
    </xf>
    <xf numFmtId="0" fontId="8" fillId="34" borderId="18" xfId="54" applyFont="1" applyFill="1" applyBorder="1" applyAlignment="1">
      <alignment horizontal="center" vertical="center" wrapText="1"/>
      <protection/>
    </xf>
    <xf numFmtId="0" fontId="34" fillId="34" borderId="11" xfId="54" applyFont="1" applyFill="1" applyBorder="1" applyAlignment="1">
      <alignment horizontal="center" vertical="center"/>
      <protection/>
    </xf>
    <xf numFmtId="0" fontId="31" fillId="34" borderId="0" xfId="54" applyFont="1" applyFill="1" applyAlignment="1">
      <alignment horizontal="center" vertical="center"/>
      <protection/>
    </xf>
    <xf numFmtId="0" fontId="8" fillId="34" borderId="10" xfId="54" applyFont="1" applyFill="1" applyBorder="1" applyAlignment="1">
      <alignment horizontal="center" vertical="center" wrapText="1"/>
      <protection/>
    </xf>
    <xf numFmtId="0" fontId="9" fillId="34" borderId="11" xfId="54" applyNumberFormat="1" applyFont="1" applyFill="1" applyBorder="1" applyAlignment="1">
      <alignment horizontal="center" vertical="center" wrapText="1"/>
      <protection/>
    </xf>
    <xf numFmtId="0" fontId="9" fillId="34" borderId="20" xfId="54" applyFont="1" applyFill="1" applyBorder="1" applyAlignment="1">
      <alignment horizontal="center" vertical="center" wrapText="1"/>
      <protection/>
    </xf>
    <xf numFmtId="0" fontId="9" fillId="34" borderId="18" xfId="54" applyFont="1" applyFill="1" applyBorder="1" applyAlignment="1">
      <alignment horizontal="center" vertical="center" wrapText="1"/>
      <protection/>
    </xf>
    <xf numFmtId="0" fontId="9" fillId="34" borderId="22" xfId="54" applyNumberFormat="1" applyFont="1" applyFill="1" applyBorder="1" applyAlignment="1">
      <alignment horizontal="center" vertical="center" wrapText="1"/>
      <protection/>
    </xf>
    <xf numFmtId="0" fontId="9" fillId="34" borderId="23" xfId="54" applyNumberFormat="1" applyFont="1" applyFill="1" applyBorder="1" applyAlignment="1">
      <alignment horizontal="center" vertical="center" wrapText="1"/>
      <protection/>
    </xf>
    <xf numFmtId="0" fontId="9" fillId="34" borderId="15" xfId="54" applyNumberFormat="1" applyFont="1" applyFill="1" applyBorder="1" applyAlignment="1">
      <alignment horizontal="center" vertical="center" wrapText="1"/>
      <protection/>
    </xf>
    <xf numFmtId="0" fontId="9" fillId="34" borderId="10" xfId="54" applyFont="1" applyFill="1" applyBorder="1" applyAlignment="1">
      <alignment horizontal="center" vertical="center" wrapText="1"/>
      <protection/>
    </xf>
    <xf numFmtId="0" fontId="46" fillId="0" borderId="15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8" fillId="0" borderId="11" xfId="58" applyFont="1" applyBorder="1" applyAlignment="1">
      <alignment horizontal="center" vertical="center" wrapText="1"/>
      <protection/>
    </xf>
    <xf numFmtId="0" fontId="40" fillId="0" borderId="2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8" fillId="0" borderId="11" xfId="53" applyFont="1" applyBorder="1" applyAlignment="1">
      <alignment horizontal="center" vertical="center" wrapText="1"/>
      <protection/>
    </xf>
    <xf numFmtId="0" fontId="40" fillId="0" borderId="2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textRotation="90" wrapText="1"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49" fillId="0" borderId="0" xfId="57" applyFont="1" applyAlignment="1">
      <alignment horizontal="center" wrapText="1"/>
      <protection/>
    </xf>
    <xf numFmtId="0" fontId="49" fillId="0" borderId="0" xfId="57" applyFont="1" applyAlignment="1">
      <alignment horizontal="center"/>
      <protection/>
    </xf>
    <xf numFmtId="0" fontId="45" fillId="0" borderId="0" xfId="59" applyFont="1" applyAlignment="1">
      <alignment horizontal="center" vertical="top" wrapText="1"/>
      <protection/>
    </xf>
    <xf numFmtId="0" fontId="2" fillId="0" borderId="11" xfId="56" applyFont="1" applyBorder="1" applyAlignment="1">
      <alignment horizontal="center" vertical="center"/>
      <protection/>
    </xf>
    <xf numFmtId="0" fontId="2" fillId="34" borderId="11" xfId="56" applyFont="1" applyFill="1" applyBorder="1" applyAlignment="1">
      <alignment horizontal="center" vertical="center" wrapText="1"/>
      <protection/>
    </xf>
    <xf numFmtId="0" fontId="9" fillId="36" borderId="20" xfId="55" applyFont="1" applyFill="1" applyBorder="1" applyAlignment="1">
      <alignment horizontal="center" vertical="center" textRotation="90" wrapText="1"/>
      <protection/>
    </xf>
    <xf numFmtId="0" fontId="0" fillId="0" borderId="10" xfId="0" applyBorder="1" applyAlignment="1">
      <alignment wrapText="1"/>
    </xf>
    <xf numFmtId="0" fontId="4" fillId="36" borderId="20" xfId="55" applyFont="1" applyFill="1" applyBorder="1" applyAlignment="1">
      <alignment horizontal="center" vertical="center" textRotation="90" wrapText="1"/>
      <protection/>
    </xf>
    <xf numFmtId="0" fontId="85" fillId="0" borderId="20" xfId="0" applyFont="1" applyBorder="1" applyAlignment="1">
      <alignment textRotation="90"/>
    </xf>
    <xf numFmtId="0" fontId="0" fillId="0" borderId="10" xfId="0" applyBorder="1" applyAlignment="1">
      <alignment/>
    </xf>
    <xf numFmtId="0" fontId="9" fillId="0" borderId="0" xfId="55" applyFont="1" applyFill="1" applyAlignment="1">
      <alignment horizontal="center" wrapText="1"/>
      <protection/>
    </xf>
    <xf numFmtId="0" fontId="9" fillId="36" borderId="11" xfId="55" applyFont="1" applyFill="1" applyBorder="1" applyAlignment="1">
      <alignment horizontal="center" vertical="center" wrapText="1"/>
      <protection/>
    </xf>
    <xf numFmtId="0" fontId="85" fillId="0" borderId="19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9" fillId="36" borderId="20" xfId="55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_Адресная кровли 2003" xfId="56"/>
    <cellStyle name="Обычный_Приложение 1" xfId="57"/>
    <cellStyle name="Обычный_приложение 4" xfId="58"/>
    <cellStyle name="Обычный_фасад2001" xfId="59"/>
    <cellStyle name="Обычный_фасад2001-2003форма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314325</xdr:colOff>
      <xdr:row>0</xdr:row>
      <xdr:rowOff>180975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611475" y="18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62"/>
  <sheetViews>
    <sheetView tabSelected="1" zoomScaleSheetLayoutView="79" zoomScalePageLayoutView="0" workbookViewId="0" topLeftCell="A10">
      <selection activeCell="D30" sqref="D30"/>
    </sheetView>
  </sheetViews>
  <sheetFormatPr defaultColWidth="9.140625" defaultRowHeight="15"/>
  <cols>
    <col min="1" max="1" width="7.140625" style="19" customWidth="1"/>
    <col min="2" max="2" width="33.28125" style="20" customWidth="1"/>
    <col min="3" max="3" width="9.421875" style="20" customWidth="1"/>
    <col min="4" max="4" width="8.00390625" style="20" customWidth="1"/>
    <col min="5" max="5" width="12.28125" style="20" customWidth="1"/>
    <col min="6" max="6" width="7.421875" style="20" customWidth="1"/>
    <col min="7" max="7" width="6.421875" style="20" customWidth="1"/>
    <col min="8" max="8" width="11.7109375" style="20" customWidth="1"/>
    <col min="9" max="10" width="11.8515625" style="20" customWidth="1"/>
    <col min="11" max="11" width="11.00390625" style="20" customWidth="1"/>
    <col min="12" max="12" width="32.421875" style="20" customWidth="1"/>
    <col min="13" max="13" width="16.00390625" style="20" customWidth="1"/>
    <col min="14" max="14" width="14.57421875" style="20" customWidth="1"/>
    <col min="15" max="15" width="15.140625" style="20" customWidth="1"/>
    <col min="16" max="16" width="11.28125" style="20" customWidth="1"/>
    <col min="17" max="17" width="9.57421875" style="20" customWidth="1"/>
    <col min="18" max="18" width="11.28125" style="20" customWidth="1"/>
    <col min="19" max="19" width="16.57421875" style="20" customWidth="1"/>
    <col min="20" max="20" width="17.8515625" style="78" customWidth="1"/>
    <col min="21" max="39" width="9.140625" style="78" customWidth="1"/>
    <col min="40" max="16384" width="9.140625" style="1" customWidth="1"/>
  </cols>
  <sheetData>
    <row r="1" ht="15.75">
      <c r="S1" s="20" t="s">
        <v>155</v>
      </c>
    </row>
    <row r="2" ht="15.75"/>
    <row r="3" ht="15.75"/>
    <row r="4" spans="2:15" ht="15.75">
      <c r="B4" s="20" t="s">
        <v>237</v>
      </c>
      <c r="O4" s="20" t="s">
        <v>231</v>
      </c>
    </row>
    <row r="5" spans="2:15" ht="15.75">
      <c r="B5" s="20" t="s">
        <v>236</v>
      </c>
      <c r="O5" s="20" t="s">
        <v>232</v>
      </c>
    </row>
    <row r="6" spans="2:15" ht="15.75">
      <c r="B6" s="20" t="s">
        <v>233</v>
      </c>
      <c r="O6" s="20" t="s">
        <v>233</v>
      </c>
    </row>
    <row r="7" spans="2:15" ht="15.75">
      <c r="B7" s="20" t="s">
        <v>238</v>
      </c>
      <c r="O7" s="20" t="s">
        <v>182</v>
      </c>
    </row>
    <row r="10" spans="2:15" ht="15.75">
      <c r="B10" s="20" t="s">
        <v>239</v>
      </c>
      <c r="O10" s="20" t="s">
        <v>234</v>
      </c>
    </row>
    <row r="12" spans="2:15" ht="15.75">
      <c r="B12" s="20" t="s">
        <v>257</v>
      </c>
      <c r="O12" s="20" t="s">
        <v>406</v>
      </c>
    </row>
    <row r="14" spans="1:37" ht="22.5">
      <c r="A14" s="392" t="s">
        <v>147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97"/>
      <c r="U14" s="97"/>
      <c r="V14" s="97"/>
      <c r="W14" s="97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</row>
    <row r="15" spans="1:37" ht="33.75" customHeight="1">
      <c r="A15" s="392" t="s">
        <v>407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1:37" ht="33.75" customHeight="1">
      <c r="A16" s="393" t="s">
        <v>240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</row>
    <row r="17" spans="1:37" ht="33.75" customHeight="1">
      <c r="A17" s="391" t="s">
        <v>249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146"/>
      <c r="U17" s="146"/>
      <c r="V17" s="146"/>
      <c r="W17" s="146"/>
      <c r="X17" s="146"/>
      <c r="Y17" s="146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9" s="3" customFormat="1" ht="11.25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</row>
    <row r="19" spans="1:19" ht="15.75" customHeight="1">
      <c r="A19" s="397" t="s">
        <v>14</v>
      </c>
      <c r="B19" s="397" t="s">
        <v>22</v>
      </c>
      <c r="C19" s="400" t="s">
        <v>0</v>
      </c>
      <c r="D19" s="400"/>
      <c r="E19" s="388" t="s">
        <v>94</v>
      </c>
      <c r="F19" s="388" t="s">
        <v>23</v>
      </c>
      <c r="G19" s="388" t="s">
        <v>24</v>
      </c>
      <c r="H19" s="388" t="s">
        <v>16</v>
      </c>
      <c r="I19" s="381" t="s">
        <v>28</v>
      </c>
      <c r="J19" s="382"/>
      <c r="K19" s="388" t="s">
        <v>25</v>
      </c>
      <c r="L19" s="385" t="s">
        <v>96</v>
      </c>
      <c r="M19" s="378" t="s">
        <v>29</v>
      </c>
      <c r="N19" s="379"/>
      <c r="O19" s="380"/>
      <c r="P19" s="376" t="s">
        <v>229</v>
      </c>
      <c r="Q19" s="138"/>
      <c r="R19" s="388" t="s">
        <v>30</v>
      </c>
      <c r="S19" s="394" t="s">
        <v>98</v>
      </c>
    </row>
    <row r="20" spans="1:19" ht="19.5" customHeight="1">
      <c r="A20" s="398"/>
      <c r="B20" s="398"/>
      <c r="C20" s="388" t="s">
        <v>1</v>
      </c>
      <c r="D20" s="388" t="s">
        <v>61</v>
      </c>
      <c r="E20" s="390"/>
      <c r="F20" s="390"/>
      <c r="G20" s="390"/>
      <c r="H20" s="390"/>
      <c r="I20" s="383"/>
      <c r="J20" s="384"/>
      <c r="K20" s="390"/>
      <c r="L20" s="386"/>
      <c r="M20" s="388" t="s">
        <v>31</v>
      </c>
      <c r="N20" s="395"/>
      <c r="O20" s="396"/>
      <c r="P20" s="377"/>
      <c r="Q20" s="139"/>
      <c r="R20" s="390"/>
      <c r="S20" s="394"/>
    </row>
    <row r="21" spans="1:19" ht="184.5" customHeight="1">
      <c r="A21" s="398"/>
      <c r="B21" s="398"/>
      <c r="C21" s="390"/>
      <c r="D21" s="390"/>
      <c r="E21" s="390"/>
      <c r="F21" s="390"/>
      <c r="G21" s="390"/>
      <c r="H21" s="389"/>
      <c r="I21" s="322" t="s">
        <v>95</v>
      </c>
      <c r="J21" s="322" t="s">
        <v>40</v>
      </c>
      <c r="K21" s="389"/>
      <c r="L21" s="386"/>
      <c r="M21" s="389"/>
      <c r="N21" s="238" t="s">
        <v>97</v>
      </c>
      <c r="O21" s="237" t="s">
        <v>26</v>
      </c>
      <c r="P21" s="377"/>
      <c r="Q21" s="140" t="s">
        <v>230</v>
      </c>
      <c r="R21" s="390"/>
      <c r="S21" s="394"/>
    </row>
    <row r="22" spans="1:39" s="2" customFormat="1" ht="23.25" customHeight="1">
      <c r="A22" s="399"/>
      <c r="B22" s="399"/>
      <c r="C22" s="389"/>
      <c r="D22" s="389"/>
      <c r="E22" s="389"/>
      <c r="F22" s="389"/>
      <c r="G22" s="389"/>
      <c r="H22" s="330" t="s">
        <v>3</v>
      </c>
      <c r="I22" s="330" t="s">
        <v>3</v>
      </c>
      <c r="J22" s="330" t="s">
        <v>3</v>
      </c>
      <c r="K22" s="330" t="s">
        <v>4</v>
      </c>
      <c r="L22" s="387"/>
      <c r="M22" s="240" t="s">
        <v>27</v>
      </c>
      <c r="N22" s="240" t="s">
        <v>27</v>
      </c>
      <c r="O22" s="240" t="s">
        <v>27</v>
      </c>
      <c r="P22" s="240" t="s">
        <v>27</v>
      </c>
      <c r="Q22" s="240" t="s">
        <v>27</v>
      </c>
      <c r="R22" s="389"/>
      <c r="S22" s="394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</row>
    <row r="23" spans="1:39" s="4" customFormat="1" ht="23.25" customHeight="1">
      <c r="A23" s="323">
        <v>1</v>
      </c>
      <c r="B23" s="323">
        <v>2</v>
      </c>
      <c r="C23" s="323">
        <v>3</v>
      </c>
      <c r="D23" s="323">
        <v>4</v>
      </c>
      <c r="E23" s="323">
        <v>5</v>
      </c>
      <c r="F23" s="323">
        <v>6</v>
      </c>
      <c r="G23" s="323">
        <v>7</v>
      </c>
      <c r="H23" s="323">
        <v>8</v>
      </c>
      <c r="I23" s="323">
        <v>9</v>
      </c>
      <c r="J23" s="323">
        <v>10</v>
      </c>
      <c r="K23" s="323">
        <v>11</v>
      </c>
      <c r="L23" s="323">
        <v>12</v>
      </c>
      <c r="M23" s="239">
        <v>13</v>
      </c>
      <c r="N23" s="239">
        <v>14</v>
      </c>
      <c r="O23" s="239">
        <v>15</v>
      </c>
      <c r="P23" s="239">
        <v>16</v>
      </c>
      <c r="Q23" s="239">
        <v>17</v>
      </c>
      <c r="R23" s="239">
        <v>18</v>
      </c>
      <c r="S23" s="240">
        <v>19</v>
      </c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</row>
    <row r="24" spans="1:39" s="8" customFormat="1" ht="34.5" customHeight="1">
      <c r="A24" s="326">
        <v>1</v>
      </c>
      <c r="B24" s="375" t="s">
        <v>145</v>
      </c>
      <c r="C24" s="326">
        <v>1939</v>
      </c>
      <c r="D24" s="326" t="s">
        <v>58</v>
      </c>
      <c r="E24" s="326" t="s">
        <v>143</v>
      </c>
      <c r="F24" s="326">
        <v>4</v>
      </c>
      <c r="G24" s="326">
        <v>4</v>
      </c>
      <c r="H24" s="9">
        <v>3329.4</v>
      </c>
      <c r="I24" s="9">
        <v>2891.4</v>
      </c>
      <c r="J24" s="9">
        <v>1991.5</v>
      </c>
      <c r="K24" s="326">
        <v>134</v>
      </c>
      <c r="L24" s="23" t="s">
        <v>149</v>
      </c>
      <c r="M24" s="10">
        <v>3777852</v>
      </c>
      <c r="N24" s="10">
        <f>M24-O24</f>
        <v>3588959.4</v>
      </c>
      <c r="O24" s="10">
        <v>188892.6</v>
      </c>
      <c r="P24" s="143">
        <f>M24/I24</f>
        <v>1306.5822784810125</v>
      </c>
      <c r="Q24" s="145">
        <f>1118.46+283.59</f>
        <v>1402.05</v>
      </c>
      <c r="R24" s="142" t="s">
        <v>256</v>
      </c>
      <c r="S24" s="110" t="s">
        <v>60</v>
      </c>
      <c r="T24" s="94">
        <f>O24/M24*100</f>
        <v>5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</row>
    <row r="25" spans="1:39" s="4" customFormat="1" ht="39.75" customHeight="1">
      <c r="A25" s="326">
        <v>2</v>
      </c>
      <c r="B25" s="375" t="s">
        <v>226</v>
      </c>
      <c r="C25" s="326">
        <v>1952</v>
      </c>
      <c r="D25" s="326" t="s">
        <v>58</v>
      </c>
      <c r="E25" s="326" t="s">
        <v>143</v>
      </c>
      <c r="F25" s="326">
        <v>2</v>
      </c>
      <c r="G25" s="326">
        <v>1</v>
      </c>
      <c r="H25" s="326">
        <v>561.2</v>
      </c>
      <c r="I25" s="326">
        <v>529.2</v>
      </c>
      <c r="J25" s="326">
        <v>464.4</v>
      </c>
      <c r="K25" s="326">
        <v>24</v>
      </c>
      <c r="L25" s="23" t="s">
        <v>91</v>
      </c>
      <c r="M25" s="10">
        <v>587055</v>
      </c>
      <c r="N25" s="10">
        <f>M25-O25</f>
        <v>557702.25</v>
      </c>
      <c r="O25" s="10">
        <v>29352.75</v>
      </c>
      <c r="P25" s="143">
        <f>M25/I25</f>
        <v>1109.3253968253966</v>
      </c>
      <c r="Q25" s="143">
        <v>1118.46</v>
      </c>
      <c r="R25" s="142" t="s">
        <v>256</v>
      </c>
      <c r="S25" s="110" t="s">
        <v>60</v>
      </c>
      <c r="T25" s="94">
        <f>O25/M25*100</f>
        <v>5</v>
      </c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</row>
    <row r="26" spans="1:39" s="4" customFormat="1" ht="46.5" customHeight="1">
      <c r="A26" s="326">
        <v>3</v>
      </c>
      <c r="B26" s="375" t="s">
        <v>146</v>
      </c>
      <c r="C26" s="326">
        <v>1962</v>
      </c>
      <c r="D26" s="326" t="s">
        <v>58</v>
      </c>
      <c r="E26" s="326" t="s">
        <v>143</v>
      </c>
      <c r="F26" s="326">
        <v>5</v>
      </c>
      <c r="G26" s="326">
        <v>3</v>
      </c>
      <c r="H26" s="9">
        <v>2795.4</v>
      </c>
      <c r="I26" s="9">
        <v>2561.4</v>
      </c>
      <c r="J26" s="9">
        <v>2068.3</v>
      </c>
      <c r="K26" s="326">
        <v>133</v>
      </c>
      <c r="L26" s="23" t="s">
        <v>148</v>
      </c>
      <c r="M26" s="10">
        <v>2387301</v>
      </c>
      <c r="N26" s="10">
        <f>M26-O26</f>
        <v>2267935.95</v>
      </c>
      <c r="O26" s="10">
        <v>119365.05</v>
      </c>
      <c r="P26" s="143">
        <f>M26/I26</f>
        <v>932.029749355821</v>
      </c>
      <c r="Q26" s="145">
        <f>272.64+227.5+319.39</f>
        <v>819.53</v>
      </c>
      <c r="R26" s="142" t="s">
        <v>256</v>
      </c>
      <c r="S26" s="110" t="s">
        <v>60</v>
      </c>
      <c r="T26" s="94">
        <f>O26/M26*100</f>
        <v>5</v>
      </c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1:39" s="4" customFormat="1" ht="42.75" customHeight="1">
      <c r="A27" s="326">
        <v>4</v>
      </c>
      <c r="B27" s="375" t="s">
        <v>246</v>
      </c>
      <c r="C27" s="326">
        <v>1939</v>
      </c>
      <c r="D27" s="326" t="s">
        <v>58</v>
      </c>
      <c r="E27" s="326" t="s">
        <v>143</v>
      </c>
      <c r="F27" s="326">
        <v>4</v>
      </c>
      <c r="G27" s="326">
        <v>4</v>
      </c>
      <c r="H27" s="326">
        <v>3264.6</v>
      </c>
      <c r="I27" s="326">
        <v>2886.6</v>
      </c>
      <c r="J27" s="326">
        <v>1352.2</v>
      </c>
      <c r="K27" s="326">
        <v>177</v>
      </c>
      <c r="L27" s="109" t="s">
        <v>20</v>
      </c>
      <c r="M27" s="10">
        <v>2017072</v>
      </c>
      <c r="N27" s="10">
        <f>M27-O27</f>
        <v>1916218.4</v>
      </c>
      <c r="O27" s="10">
        <v>100853.6</v>
      </c>
      <c r="P27" s="143">
        <f>M27/I27</f>
        <v>698.7708723065198</v>
      </c>
      <c r="Q27" s="145">
        <v>719</v>
      </c>
      <c r="R27" s="142" t="s">
        <v>256</v>
      </c>
      <c r="S27" s="110" t="s">
        <v>60</v>
      </c>
      <c r="T27" s="94">
        <f>O27/M27*100</f>
        <v>5</v>
      </c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s="4" customFormat="1" ht="63" customHeight="1">
      <c r="A28" s="326">
        <v>5</v>
      </c>
      <c r="B28" s="375" t="s">
        <v>247</v>
      </c>
      <c r="C28" s="326" t="s">
        <v>250</v>
      </c>
      <c r="D28" s="326" t="s">
        <v>58</v>
      </c>
      <c r="E28" s="326" t="s">
        <v>143</v>
      </c>
      <c r="F28" s="326">
        <v>9</v>
      </c>
      <c r="G28" s="326">
        <v>6</v>
      </c>
      <c r="H28" s="9">
        <v>13486.4</v>
      </c>
      <c r="I28" s="9">
        <v>11797.2</v>
      </c>
      <c r="J28" s="9">
        <v>8356.4</v>
      </c>
      <c r="K28" s="326">
        <v>851</v>
      </c>
      <c r="L28" s="109" t="s">
        <v>20</v>
      </c>
      <c r="M28" s="10">
        <v>3462745</v>
      </c>
      <c r="N28" s="10">
        <f>M28-O28</f>
        <v>3289607.75</v>
      </c>
      <c r="O28" s="10">
        <v>173137.25</v>
      </c>
      <c r="P28" s="143">
        <f>M28/I28</f>
        <v>293.5226155358898</v>
      </c>
      <c r="Q28" s="145">
        <v>165</v>
      </c>
      <c r="R28" s="142" t="s">
        <v>256</v>
      </c>
      <c r="S28" s="110" t="s">
        <v>60</v>
      </c>
      <c r="T28" s="94">
        <f>O28/M28*100</f>
        <v>5</v>
      </c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</row>
    <row r="29" spans="1:39" s="4" customFormat="1" ht="33.75" customHeight="1">
      <c r="A29" s="326"/>
      <c r="B29" s="24" t="s">
        <v>18</v>
      </c>
      <c r="C29" s="326"/>
      <c r="D29" s="326"/>
      <c r="E29" s="326"/>
      <c r="F29" s="326"/>
      <c r="G29" s="326"/>
      <c r="H29" s="85">
        <f>SUM(H24:H28)</f>
        <v>23437</v>
      </c>
      <c r="I29" s="85">
        <f>SUM(I24:I28)</f>
        <v>20665.800000000003</v>
      </c>
      <c r="J29" s="85">
        <f>SUM(J24:J28)</f>
        <v>14232.8</v>
      </c>
      <c r="K29" s="86"/>
      <c r="L29" s="74"/>
      <c r="M29" s="87">
        <f>SUM(M24:M28)</f>
        <v>12232025</v>
      </c>
      <c r="N29" s="87">
        <f>SUM(N24:N28)</f>
        <v>11620423.75</v>
      </c>
      <c r="O29" s="87">
        <f>SUM(O24:O28)</f>
        <v>611601.25</v>
      </c>
      <c r="P29" s="141">
        <f>SUM(P24:P28)</f>
        <v>4340.2309125046395</v>
      </c>
      <c r="Q29" s="141">
        <f>SUM(Q24:Q28)</f>
        <v>4224.04</v>
      </c>
      <c r="R29" s="39"/>
      <c r="S29" s="110"/>
      <c r="T29" s="94">
        <f>O29/M29*100</f>
        <v>5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</row>
    <row r="30" spans="1:39" s="4" customFormat="1" ht="30.75" customHeight="1">
      <c r="A30" s="88"/>
      <c r="B30" s="89"/>
      <c r="C30" s="88"/>
      <c r="D30" s="88"/>
      <c r="E30" s="88"/>
      <c r="F30" s="88"/>
      <c r="G30" s="88"/>
      <c r="H30" s="90"/>
      <c r="I30" s="90"/>
      <c r="J30" s="90"/>
      <c r="K30" s="91"/>
      <c r="L30" s="88"/>
      <c r="M30" s="92"/>
      <c r="N30" s="92"/>
      <c r="O30" s="92"/>
      <c r="P30" s="92"/>
      <c r="Q30" s="92"/>
      <c r="R30" s="93"/>
      <c r="S30" s="93"/>
      <c r="T30" s="84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</row>
    <row r="31" spans="1:39" s="3" customFormat="1" ht="18" customHeight="1">
      <c r="A31" s="11"/>
      <c r="B31" s="12"/>
      <c r="C31" s="13"/>
      <c r="D31" s="13"/>
      <c r="E31" s="13"/>
      <c r="F31" s="13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1"/>
      <c r="S31" s="21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</row>
    <row r="32" spans="1:17" ht="15.75">
      <c r="A32" s="15" t="s">
        <v>173</v>
      </c>
      <c r="B32" s="16"/>
      <c r="C32" s="15"/>
      <c r="D32" s="15"/>
      <c r="E32" s="15"/>
      <c r="F32" s="15"/>
      <c r="G32" s="15"/>
      <c r="H32" s="17"/>
      <c r="I32" s="17"/>
      <c r="J32" s="17"/>
      <c r="K32" s="17"/>
      <c r="L32" s="17" t="s">
        <v>225</v>
      </c>
      <c r="N32" s="17"/>
      <c r="O32" s="17"/>
      <c r="P32" s="17"/>
      <c r="Q32" s="17"/>
    </row>
    <row r="33" spans="1:17" ht="15.75">
      <c r="A33" s="15"/>
      <c r="B33" s="16"/>
      <c r="C33" s="15"/>
      <c r="D33" s="15"/>
      <c r="E33" s="15"/>
      <c r="F33" s="15"/>
      <c r="G33" s="15"/>
      <c r="H33" s="17"/>
      <c r="I33" s="17"/>
      <c r="J33" s="17"/>
      <c r="K33" s="17"/>
      <c r="L33" s="17"/>
      <c r="N33" s="17"/>
      <c r="O33" s="17"/>
      <c r="P33" s="17"/>
      <c r="Q33" s="17"/>
    </row>
    <row r="34" spans="1:17" ht="15.75">
      <c r="A34" s="15"/>
      <c r="B34" s="16"/>
      <c r="C34" s="15"/>
      <c r="D34" s="15"/>
      <c r="E34" s="15"/>
      <c r="F34" s="15"/>
      <c r="G34" s="15"/>
      <c r="H34" s="17"/>
      <c r="I34" s="17"/>
      <c r="J34" s="17"/>
      <c r="K34" s="17"/>
      <c r="L34" s="17"/>
      <c r="N34" s="17"/>
      <c r="O34" s="17"/>
      <c r="P34" s="17"/>
      <c r="Q34" s="17"/>
    </row>
    <row r="35" spans="1:17" ht="15.75">
      <c r="A35" s="15"/>
      <c r="B35" s="16"/>
      <c r="C35" s="15"/>
      <c r="D35" s="15"/>
      <c r="E35" s="15"/>
      <c r="F35" s="15"/>
      <c r="G35" s="15"/>
      <c r="H35" s="17"/>
      <c r="I35" s="17"/>
      <c r="J35" s="17"/>
      <c r="K35" s="17"/>
      <c r="L35" s="17"/>
      <c r="N35" s="17"/>
      <c r="O35" s="17"/>
      <c r="P35" s="17"/>
      <c r="Q35" s="17"/>
    </row>
    <row r="36" spans="1:17" ht="15.75">
      <c r="A36" s="18"/>
      <c r="B36" s="16"/>
      <c r="C36" s="15"/>
      <c r="D36" s="15"/>
      <c r="E36" s="15"/>
      <c r="F36" s="15"/>
      <c r="G36" s="15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39" s="5" customFormat="1" ht="18" customHeight="1">
      <c r="A37" s="25" t="s">
        <v>62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</row>
    <row r="38" spans="1:39" s="5" customFormat="1" ht="18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</row>
    <row r="39" spans="1:39" s="5" customFormat="1" ht="18" customHeight="1">
      <c r="A39" s="25" t="s">
        <v>150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</row>
    <row r="40" spans="1:39" s="5" customFormat="1" ht="18" customHeight="1">
      <c r="A40" s="25" t="s">
        <v>151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31" t="s">
        <v>152</v>
      </c>
      <c r="M40" s="26"/>
      <c r="N40" s="26"/>
      <c r="O40" s="26"/>
      <c r="P40" s="26"/>
      <c r="Q40" s="26"/>
      <c r="R40" s="26"/>
      <c r="S40" s="26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</row>
    <row r="41" spans="1:39" s="5" customFormat="1" ht="23.25">
      <c r="A41" s="27"/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</row>
    <row r="42" spans="1:39" s="5" customFormat="1" ht="18.75" customHeight="1">
      <c r="A42" s="25" t="s">
        <v>63</v>
      </c>
      <c r="B42" s="29"/>
      <c r="C42" s="29"/>
      <c r="D42" s="29"/>
      <c r="E42" s="29"/>
      <c r="F42" s="29"/>
      <c r="G42" s="30"/>
      <c r="H42" s="30"/>
      <c r="I42" s="30"/>
      <c r="J42" s="30"/>
      <c r="K42" s="30"/>
      <c r="L42" s="30"/>
      <c r="M42" s="30"/>
      <c r="N42" s="26"/>
      <c r="O42" s="26"/>
      <c r="P42" s="26"/>
      <c r="Q42" s="26"/>
      <c r="R42" s="26"/>
      <c r="S42" s="26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</row>
    <row r="43" spans="1:39" s="5" customFormat="1" ht="19.5" customHeight="1">
      <c r="A43" s="25" t="s">
        <v>64</v>
      </c>
      <c r="B43" s="29"/>
      <c r="C43" s="29"/>
      <c r="D43" s="29"/>
      <c r="E43" s="26"/>
      <c r="F43" s="29"/>
      <c r="G43" s="30"/>
      <c r="H43" s="30"/>
      <c r="I43" s="30"/>
      <c r="J43" s="30"/>
      <c r="K43" s="30"/>
      <c r="L43" s="31" t="s">
        <v>65</v>
      </c>
      <c r="M43" s="30"/>
      <c r="N43" s="26"/>
      <c r="O43" s="26"/>
      <c r="P43" s="26"/>
      <c r="Q43" s="26"/>
      <c r="R43" s="26"/>
      <c r="S43" s="26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</row>
    <row r="44" spans="1:39" s="5" customFormat="1" ht="19.5" customHeight="1">
      <c r="A44" s="25"/>
      <c r="B44" s="29"/>
      <c r="C44" s="29"/>
      <c r="D44" s="29"/>
      <c r="E44" s="26"/>
      <c r="F44" s="29"/>
      <c r="G44" s="30"/>
      <c r="H44" s="30"/>
      <c r="I44" s="30"/>
      <c r="J44" s="30"/>
      <c r="K44" s="30"/>
      <c r="L44" s="31"/>
      <c r="M44" s="30"/>
      <c r="N44" s="26"/>
      <c r="O44" s="26"/>
      <c r="P44" s="26"/>
      <c r="Q44" s="26"/>
      <c r="R44" s="26"/>
      <c r="S44" s="26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</row>
    <row r="45" spans="1:39" s="5" customFormat="1" ht="15.75" customHeight="1">
      <c r="A45" s="25" t="s">
        <v>60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6"/>
      <c r="O45" s="26"/>
      <c r="P45" s="26"/>
      <c r="Q45" s="26"/>
      <c r="R45" s="26"/>
      <c r="S45" s="26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</row>
    <row r="46" spans="1:39" s="5" customFormat="1" ht="18.75" customHeight="1">
      <c r="A46" s="2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6"/>
      <c r="O46" s="26"/>
      <c r="P46" s="26"/>
      <c r="Q46" s="26"/>
      <c r="R46" s="26"/>
      <c r="S46" s="26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</row>
    <row r="47" spans="1:39" s="5" customFormat="1" ht="15.75" customHeight="1">
      <c r="A47" s="25"/>
      <c r="B47" s="33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6"/>
      <c r="O47" s="26"/>
      <c r="P47" s="26"/>
      <c r="Q47" s="26"/>
      <c r="R47" s="26"/>
      <c r="S47" s="26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</row>
    <row r="48" spans="1:39" s="5" customFormat="1" ht="19.5" customHeight="1">
      <c r="A48" s="25" t="s">
        <v>59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6"/>
      <c r="O48" s="26"/>
      <c r="P48" s="26"/>
      <c r="Q48" s="26"/>
      <c r="R48" s="26"/>
      <c r="S48" s="26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</row>
    <row r="49" spans="2:13" ht="15.75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2:13" ht="15.75" customHeigh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8.75" customHeight="1">
      <c r="A51" s="25" t="s">
        <v>66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2:13" ht="15.75" customHeight="1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2:13" ht="15.75" customHeight="1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5.75" customHeight="1">
      <c r="A54" s="36" t="s">
        <v>144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15.75" customHeight="1">
      <c r="A55" s="101" t="s">
        <v>154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2:13" ht="15.7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3" ht="15.7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2:13" ht="15.7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2:13" ht="15.7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 ht="15.7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2:13" ht="15.7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2:13" ht="15.7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</sheetData>
  <sheetProtection/>
  <mergeCells count="22">
    <mergeCell ref="A17:S17"/>
    <mergeCell ref="A14:S14"/>
    <mergeCell ref="A15:S15"/>
    <mergeCell ref="A16:S16"/>
    <mergeCell ref="S19:S22"/>
    <mergeCell ref="R19:R22"/>
    <mergeCell ref="N20:O20"/>
    <mergeCell ref="A19:A22"/>
    <mergeCell ref="B19:B22"/>
    <mergeCell ref="C19:D19"/>
    <mergeCell ref="H19:H21"/>
    <mergeCell ref="C20:C22"/>
    <mergeCell ref="D20:D22"/>
    <mergeCell ref="E19:E22"/>
    <mergeCell ref="F19:F22"/>
    <mergeCell ref="G19:G22"/>
    <mergeCell ref="P19:P21"/>
    <mergeCell ref="M19:O19"/>
    <mergeCell ref="I19:J20"/>
    <mergeCell ref="L19:L22"/>
    <mergeCell ref="M20:M21"/>
    <mergeCell ref="K19:K21"/>
  </mergeCells>
  <printOptions horizontalCentered="1"/>
  <pageMargins left="0.1968503937007874" right="0.1968503937007874" top="0.5905511811023623" bottom="0.3937007874015748" header="0.7086614173228347" footer="0.11811023622047245"/>
  <pageSetup horizontalDpi="300" verticalDpi="300" orientation="landscape" paperSize="8" scale="65" r:id="rId2"/>
  <headerFooter alignWithMargins="0">
    <oddHeader xml:space="preserve">&amp;R
 </oddHeader>
  </headerFooter>
  <rowBreaks count="2" manualBreakCount="2">
    <brk id="27" max="37" man="1"/>
    <brk id="55" max="38" man="1"/>
  </rowBreaks>
  <colBreaks count="1" manualBreakCount="1">
    <brk id="19" max="7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V92"/>
  <sheetViews>
    <sheetView view="pageBreakPreview" zoomScale="69" zoomScaleNormal="78" zoomScaleSheetLayoutView="69" zoomScalePageLayoutView="73" workbookViewId="0" topLeftCell="A36">
      <selection activeCell="B25" sqref="B25"/>
    </sheetView>
  </sheetViews>
  <sheetFormatPr defaultColWidth="9.140625" defaultRowHeight="15"/>
  <cols>
    <col min="1" max="1" width="9.140625" style="20" customWidth="1"/>
    <col min="2" max="2" width="31.28125" style="20" customWidth="1"/>
    <col min="3" max="3" width="17.57421875" style="20" customWidth="1"/>
    <col min="4" max="4" width="16.140625" style="20" customWidth="1"/>
    <col min="5" max="5" width="17.28125" style="20" customWidth="1"/>
    <col min="6" max="6" width="8.7109375" style="20" customWidth="1"/>
    <col min="7" max="7" width="9.57421875" style="20" customWidth="1"/>
    <col min="8" max="8" width="8.7109375" style="20" customWidth="1"/>
    <col min="9" max="9" width="16.421875" style="20" customWidth="1"/>
    <col min="10" max="10" width="8.7109375" style="20" customWidth="1"/>
    <col min="11" max="11" width="9.28125" style="20" customWidth="1"/>
    <col min="12" max="12" width="8.7109375" style="20" customWidth="1"/>
    <col min="13" max="13" width="16.57421875" style="20" customWidth="1"/>
    <col min="14" max="14" width="5.00390625" style="20" customWidth="1"/>
    <col min="15" max="15" width="11.00390625" style="20" customWidth="1"/>
    <col min="16" max="16" width="8.7109375" style="20" customWidth="1"/>
    <col min="17" max="17" width="17.28125" style="20" customWidth="1"/>
    <col min="18" max="18" width="6.00390625" style="20" customWidth="1"/>
    <col min="19" max="19" width="6.8515625" style="20" customWidth="1"/>
    <col min="20" max="20" width="6.00390625" style="20" customWidth="1"/>
    <col min="21" max="21" width="13.28125" style="20" customWidth="1"/>
    <col min="22" max="22" width="8.7109375" style="20" customWidth="1"/>
    <col min="23" max="23" width="15.8515625" style="20" customWidth="1"/>
    <col min="24" max="24" width="11.28125" style="20" customWidth="1"/>
    <col min="25" max="25" width="6.28125" style="20" customWidth="1"/>
    <col min="26" max="26" width="16.8515625" style="20" customWidth="1"/>
    <col min="27" max="28" width="8.7109375" style="20" customWidth="1"/>
    <col min="29" max="29" width="15.28125" style="20" customWidth="1"/>
    <col min="30" max="30" width="6.28125" style="20" customWidth="1"/>
    <col min="31" max="31" width="5.00390625" style="20" customWidth="1"/>
    <col min="32" max="32" width="4.421875" style="20" customWidth="1"/>
    <col min="33" max="33" width="12.00390625" style="20" customWidth="1"/>
    <col min="34" max="34" width="8.140625" style="20" customWidth="1"/>
    <col min="35" max="35" width="15.8515625" style="20" customWidth="1"/>
    <col min="36" max="36" width="4.57421875" style="20" hidden="1" customWidth="1"/>
    <col min="37" max="37" width="4.00390625" style="20" hidden="1" customWidth="1"/>
    <col min="38" max="38" width="5.140625" style="20" hidden="1" customWidth="1"/>
    <col min="39" max="39" width="4.8515625" style="20" hidden="1" customWidth="1"/>
    <col min="40" max="40" width="4.57421875" style="20" hidden="1" customWidth="1"/>
    <col min="41" max="41" width="5.57421875" style="20" hidden="1" customWidth="1"/>
    <col min="42" max="42" width="4.421875" style="20" hidden="1" customWidth="1"/>
    <col min="43" max="43" width="4.8515625" style="20" hidden="1" customWidth="1"/>
    <col min="44" max="44" width="4.57421875" style="20" hidden="1" customWidth="1"/>
    <col min="45" max="45" width="4.7109375" style="20" hidden="1" customWidth="1"/>
    <col min="46" max="47" width="4.421875" style="20" hidden="1" customWidth="1"/>
    <col min="48" max="48" width="4.140625" style="20" hidden="1" customWidth="1"/>
    <col min="49" max="49" width="5.140625" style="20" hidden="1" customWidth="1"/>
    <col min="50" max="50" width="4.421875" style="20" hidden="1" customWidth="1"/>
    <col min="51" max="51" width="4.7109375" style="20" hidden="1" customWidth="1"/>
    <col min="52" max="53" width="4.57421875" style="20" hidden="1" customWidth="1"/>
    <col min="54" max="54" width="4.00390625" style="20" hidden="1" customWidth="1"/>
    <col min="55" max="55" width="4.57421875" style="20" hidden="1" customWidth="1"/>
    <col min="56" max="61" width="4.57421875" style="20" customWidth="1"/>
    <col min="62" max="74" width="9.140625" style="78" customWidth="1"/>
    <col min="75" max="16384" width="9.140625" style="1" customWidth="1"/>
  </cols>
  <sheetData>
    <row r="1" ht="15.75"/>
    <row r="2" spans="1:30" ht="15.75">
      <c r="A2" s="20" t="s">
        <v>237</v>
      </c>
      <c r="AD2" s="20" t="s">
        <v>231</v>
      </c>
    </row>
    <row r="3" spans="1:30" ht="15.75">
      <c r="A3" s="20" t="s">
        <v>236</v>
      </c>
      <c r="AD3" s="20" t="s">
        <v>232</v>
      </c>
    </row>
    <row r="4" spans="1:30" ht="15.75">
      <c r="A4" s="20" t="s">
        <v>233</v>
      </c>
      <c r="AD4" s="20" t="s">
        <v>233</v>
      </c>
    </row>
    <row r="5" spans="1:30" ht="15.75">
      <c r="A5" s="20" t="s">
        <v>238</v>
      </c>
      <c r="AD5" s="20" t="s">
        <v>182</v>
      </c>
    </row>
    <row r="6" ht="15.75"/>
    <row r="7" ht="15.75"/>
    <row r="8" spans="1:30" ht="15.75">
      <c r="A8" s="20" t="s">
        <v>239</v>
      </c>
      <c r="AD8" s="20" t="s">
        <v>234</v>
      </c>
    </row>
    <row r="9" spans="21:35" ht="32.25" customHeight="1">
      <c r="U9" s="45"/>
      <c r="Y9" s="46"/>
      <c r="Z9" s="47"/>
      <c r="AA9" s="48"/>
      <c r="AB9" s="48"/>
      <c r="AI9" s="46"/>
    </row>
    <row r="10" spans="1:30" ht="15.75">
      <c r="A10" s="20" t="s">
        <v>257</v>
      </c>
      <c r="AA10" s="45"/>
      <c r="AB10" s="45"/>
      <c r="AD10" s="20" t="s">
        <v>235</v>
      </c>
    </row>
    <row r="11" spans="2:22" ht="18.75"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</row>
    <row r="12" spans="1:61" ht="22.5">
      <c r="A12" s="436" t="s">
        <v>251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327"/>
      <c r="AK12" s="327"/>
      <c r="AL12" s="327"/>
      <c r="AM12" s="327"/>
      <c r="AN12" s="327"/>
      <c r="AO12" s="327"/>
      <c r="AP12" s="327"/>
      <c r="AQ12" s="327"/>
      <c r="AR12" s="327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</row>
    <row r="13" spans="1:61" ht="22.5">
      <c r="A13" s="437" t="s">
        <v>241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328"/>
      <c r="AK13" s="328"/>
      <c r="AL13" s="328"/>
      <c r="AM13" s="328"/>
      <c r="AN13" s="328"/>
      <c r="AO13" s="328"/>
      <c r="AP13" s="328"/>
      <c r="AQ13" s="328"/>
      <c r="AR13" s="328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</row>
    <row r="14" spans="1:61" ht="22.5">
      <c r="A14" s="436" t="s">
        <v>242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327"/>
      <c r="AK14" s="327"/>
      <c r="AL14" s="327"/>
      <c r="AM14" s="327"/>
      <c r="AN14" s="327"/>
      <c r="AO14" s="327"/>
      <c r="AP14" s="327"/>
      <c r="AQ14" s="327"/>
      <c r="AR14" s="327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</row>
    <row r="15" spans="1:61" ht="15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</row>
    <row r="16" spans="1:74" s="2" customFormat="1" ht="15.75" customHeight="1">
      <c r="A16" s="429" t="s">
        <v>48</v>
      </c>
      <c r="B16" s="429" t="s">
        <v>39</v>
      </c>
      <c r="C16" s="430" t="s">
        <v>100</v>
      </c>
      <c r="D16" s="406" t="s">
        <v>92</v>
      </c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</row>
    <row r="17" spans="1:74" s="2" customFormat="1" ht="57.75" customHeight="1">
      <c r="A17" s="429"/>
      <c r="B17" s="429"/>
      <c r="C17" s="431"/>
      <c r="D17" s="433" t="s">
        <v>99</v>
      </c>
      <c r="E17" s="405" t="s">
        <v>101</v>
      </c>
      <c r="F17" s="435"/>
      <c r="G17" s="420" t="s">
        <v>19</v>
      </c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2"/>
      <c r="X17" s="405" t="s">
        <v>20</v>
      </c>
      <c r="Y17" s="405"/>
      <c r="Z17" s="405"/>
      <c r="AA17" s="405" t="s">
        <v>21</v>
      </c>
      <c r="AB17" s="405"/>
      <c r="AC17" s="405"/>
      <c r="AD17" s="405" t="s">
        <v>47</v>
      </c>
      <c r="AE17" s="405"/>
      <c r="AF17" s="405"/>
      <c r="AG17" s="405" t="s">
        <v>252</v>
      </c>
      <c r="AH17" s="405"/>
      <c r="AI17" s="405"/>
      <c r="AJ17" s="401" t="s">
        <v>49</v>
      </c>
      <c r="AK17" s="423"/>
      <c r="AL17" s="417"/>
      <c r="AM17" s="425" t="s">
        <v>50</v>
      </c>
      <c r="AN17" s="401" t="s">
        <v>128</v>
      </c>
      <c r="AO17" s="415"/>
      <c r="AP17" s="402"/>
      <c r="AQ17" s="401" t="s">
        <v>130</v>
      </c>
      <c r="AR17" s="402"/>
      <c r="AS17" s="401" t="s">
        <v>132</v>
      </c>
      <c r="AT17" s="417"/>
      <c r="AU17" s="401" t="s">
        <v>133</v>
      </c>
      <c r="AV17" s="402"/>
      <c r="AW17" s="401" t="s">
        <v>135</v>
      </c>
      <c r="AX17" s="415"/>
      <c r="AY17" s="402"/>
      <c r="AZ17" s="401" t="s">
        <v>136</v>
      </c>
      <c r="BA17" s="402"/>
      <c r="BB17" s="401" t="s">
        <v>137</v>
      </c>
      <c r="BC17" s="402"/>
      <c r="BD17" s="401" t="s">
        <v>255</v>
      </c>
      <c r="BE17" s="410"/>
      <c r="BF17" s="411"/>
      <c r="BG17" s="401" t="s">
        <v>135</v>
      </c>
      <c r="BH17" s="410"/>
      <c r="BI17" s="411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</row>
    <row r="18" spans="1:74" s="2" customFormat="1" ht="171.75" customHeight="1">
      <c r="A18" s="429"/>
      <c r="B18" s="429"/>
      <c r="C18" s="432"/>
      <c r="D18" s="434"/>
      <c r="E18" s="325" t="s">
        <v>2</v>
      </c>
      <c r="F18" s="72" t="s">
        <v>102</v>
      </c>
      <c r="G18" s="405" t="s">
        <v>5</v>
      </c>
      <c r="H18" s="405"/>
      <c r="I18" s="405"/>
      <c r="J18" s="405"/>
      <c r="K18" s="405" t="s">
        <v>11</v>
      </c>
      <c r="L18" s="405"/>
      <c r="M18" s="405"/>
      <c r="N18" s="405"/>
      <c r="O18" s="405" t="s">
        <v>15</v>
      </c>
      <c r="P18" s="405"/>
      <c r="Q18" s="405"/>
      <c r="R18" s="405"/>
      <c r="S18" s="405" t="s">
        <v>9</v>
      </c>
      <c r="T18" s="405"/>
      <c r="U18" s="405"/>
      <c r="V18" s="405" t="s">
        <v>13</v>
      </c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18"/>
      <c r="AK18" s="424"/>
      <c r="AL18" s="419"/>
      <c r="AM18" s="426"/>
      <c r="AN18" s="403"/>
      <c r="AO18" s="416"/>
      <c r="AP18" s="404"/>
      <c r="AQ18" s="403"/>
      <c r="AR18" s="404"/>
      <c r="AS18" s="418"/>
      <c r="AT18" s="419"/>
      <c r="AU18" s="403"/>
      <c r="AV18" s="404"/>
      <c r="AW18" s="403"/>
      <c r="AX18" s="416"/>
      <c r="AY18" s="404"/>
      <c r="AZ18" s="403"/>
      <c r="BA18" s="404"/>
      <c r="BB18" s="403"/>
      <c r="BC18" s="404"/>
      <c r="BD18" s="412"/>
      <c r="BE18" s="413"/>
      <c r="BF18" s="414"/>
      <c r="BG18" s="412"/>
      <c r="BH18" s="413"/>
      <c r="BI18" s="414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</row>
    <row r="19" spans="1:74" s="2" customFormat="1" ht="147.75" customHeight="1">
      <c r="A19" s="429"/>
      <c r="B19" s="429"/>
      <c r="C19" s="326" t="s">
        <v>27</v>
      </c>
      <c r="D19" s="325" t="s">
        <v>27</v>
      </c>
      <c r="E19" s="326" t="s">
        <v>27</v>
      </c>
      <c r="F19" s="326" t="s">
        <v>27</v>
      </c>
      <c r="G19" s="331" t="s">
        <v>12</v>
      </c>
      <c r="H19" s="326" t="s">
        <v>6</v>
      </c>
      <c r="I19" s="331" t="s">
        <v>27</v>
      </c>
      <c r="J19" s="331" t="s">
        <v>10</v>
      </c>
      <c r="K19" s="331" t="s">
        <v>12</v>
      </c>
      <c r="L19" s="326" t="s">
        <v>6</v>
      </c>
      <c r="M19" s="331" t="s">
        <v>27</v>
      </c>
      <c r="N19" s="331" t="s">
        <v>10</v>
      </c>
      <c r="O19" s="326" t="s">
        <v>7</v>
      </c>
      <c r="P19" s="326" t="s">
        <v>6</v>
      </c>
      <c r="Q19" s="331" t="s">
        <v>27</v>
      </c>
      <c r="R19" s="331" t="s">
        <v>10</v>
      </c>
      <c r="S19" s="331" t="s">
        <v>12</v>
      </c>
      <c r="T19" s="326" t="s">
        <v>6</v>
      </c>
      <c r="U19" s="326" t="s">
        <v>27</v>
      </c>
      <c r="V19" s="326" t="s">
        <v>6</v>
      </c>
      <c r="W19" s="326" t="s">
        <v>27</v>
      </c>
      <c r="X19" s="326" t="s">
        <v>3</v>
      </c>
      <c r="Y19" s="326" t="s">
        <v>17</v>
      </c>
      <c r="Z19" s="326" t="s">
        <v>27</v>
      </c>
      <c r="AA19" s="325" t="s">
        <v>8</v>
      </c>
      <c r="AB19" s="325" t="s">
        <v>17</v>
      </c>
      <c r="AC19" s="325" t="s">
        <v>27</v>
      </c>
      <c r="AD19" s="325" t="s">
        <v>3</v>
      </c>
      <c r="AE19" s="325" t="s">
        <v>17</v>
      </c>
      <c r="AF19" s="325" t="s">
        <v>27</v>
      </c>
      <c r="AG19" s="325" t="s">
        <v>3</v>
      </c>
      <c r="AH19" s="325" t="s">
        <v>17</v>
      </c>
      <c r="AI19" s="325" t="s">
        <v>27</v>
      </c>
      <c r="AJ19" s="325" t="s">
        <v>51</v>
      </c>
      <c r="AK19" s="325" t="s">
        <v>17</v>
      </c>
      <c r="AL19" s="325" t="s">
        <v>27</v>
      </c>
      <c r="AM19" s="325" t="s">
        <v>27</v>
      </c>
      <c r="AN19" s="325" t="s">
        <v>129</v>
      </c>
      <c r="AO19" s="325" t="s">
        <v>17</v>
      </c>
      <c r="AP19" s="325" t="s">
        <v>27</v>
      </c>
      <c r="AQ19" s="325" t="s">
        <v>3</v>
      </c>
      <c r="AR19" s="325" t="s">
        <v>27</v>
      </c>
      <c r="AS19" s="325" t="s">
        <v>129</v>
      </c>
      <c r="AT19" s="325" t="s">
        <v>27</v>
      </c>
      <c r="AU19" s="325" t="s">
        <v>8</v>
      </c>
      <c r="AV19" s="325" t="s">
        <v>27</v>
      </c>
      <c r="AW19" s="325" t="s">
        <v>8</v>
      </c>
      <c r="AX19" s="325" t="s">
        <v>17</v>
      </c>
      <c r="AY19" s="325" t="s">
        <v>27</v>
      </c>
      <c r="AZ19" s="325" t="s">
        <v>8</v>
      </c>
      <c r="BA19" s="325" t="s">
        <v>27</v>
      </c>
      <c r="BB19" s="325" t="s">
        <v>138</v>
      </c>
      <c r="BC19" s="325" t="s">
        <v>27</v>
      </c>
      <c r="BD19" s="325" t="s">
        <v>129</v>
      </c>
      <c r="BE19" s="325" t="s">
        <v>17</v>
      </c>
      <c r="BF19" s="325" t="s">
        <v>27</v>
      </c>
      <c r="BG19" s="325" t="s">
        <v>8</v>
      </c>
      <c r="BH19" s="325" t="s">
        <v>17</v>
      </c>
      <c r="BI19" s="325" t="s">
        <v>27</v>
      </c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</row>
    <row r="20" spans="1:74" s="2" customFormat="1" ht="47.25">
      <c r="A20" s="330">
        <v>1</v>
      </c>
      <c r="B20" s="330">
        <v>2</v>
      </c>
      <c r="C20" s="330">
        <v>3</v>
      </c>
      <c r="D20" s="330">
        <v>4</v>
      </c>
      <c r="E20" s="330">
        <v>5</v>
      </c>
      <c r="F20" s="50" t="s">
        <v>103</v>
      </c>
      <c r="G20" s="50" t="s">
        <v>104</v>
      </c>
      <c r="H20" s="50" t="s">
        <v>105</v>
      </c>
      <c r="I20" s="50" t="s">
        <v>106</v>
      </c>
      <c r="J20" s="50" t="s">
        <v>107</v>
      </c>
      <c r="K20" s="50" t="s">
        <v>108</v>
      </c>
      <c r="L20" s="50" t="s">
        <v>109</v>
      </c>
      <c r="M20" s="50" t="s">
        <v>110</v>
      </c>
      <c r="N20" s="50" t="s">
        <v>111</v>
      </c>
      <c r="O20" s="50" t="s">
        <v>112</v>
      </c>
      <c r="P20" s="50" t="s">
        <v>113</v>
      </c>
      <c r="Q20" s="50" t="s">
        <v>114</v>
      </c>
      <c r="R20" s="50" t="s">
        <v>115</v>
      </c>
      <c r="S20" s="50" t="s">
        <v>116</v>
      </c>
      <c r="T20" s="50" t="s">
        <v>117</v>
      </c>
      <c r="U20" s="50" t="s">
        <v>118</v>
      </c>
      <c r="V20" s="50" t="s">
        <v>119</v>
      </c>
      <c r="W20" s="50" t="s">
        <v>120</v>
      </c>
      <c r="X20" s="50" t="s">
        <v>32</v>
      </c>
      <c r="Y20" s="50" t="s">
        <v>52</v>
      </c>
      <c r="Z20" s="50" t="s">
        <v>121</v>
      </c>
      <c r="AA20" s="50" t="s">
        <v>33</v>
      </c>
      <c r="AB20" s="50" t="s">
        <v>122</v>
      </c>
      <c r="AC20" s="50" t="s">
        <v>123</v>
      </c>
      <c r="AD20" s="50" t="s">
        <v>34</v>
      </c>
      <c r="AE20" s="50" t="s">
        <v>53</v>
      </c>
      <c r="AF20" s="50" t="s">
        <v>124</v>
      </c>
      <c r="AG20" s="50" t="s">
        <v>35</v>
      </c>
      <c r="AH20" s="50" t="s">
        <v>125</v>
      </c>
      <c r="AI20" s="50" t="s">
        <v>126</v>
      </c>
      <c r="AJ20" s="50" t="s">
        <v>36</v>
      </c>
      <c r="AK20" s="50" t="s">
        <v>54</v>
      </c>
      <c r="AL20" s="50" t="s">
        <v>127</v>
      </c>
      <c r="AM20" s="50" t="s">
        <v>37</v>
      </c>
      <c r="AN20" s="50" t="s">
        <v>38</v>
      </c>
      <c r="AO20" s="50" t="s">
        <v>55</v>
      </c>
      <c r="AP20" s="50" t="s">
        <v>57</v>
      </c>
      <c r="AQ20" s="50" t="s">
        <v>41</v>
      </c>
      <c r="AR20" s="50" t="s">
        <v>131</v>
      </c>
      <c r="AS20" s="50" t="s">
        <v>42</v>
      </c>
      <c r="AT20" s="50" t="s">
        <v>56</v>
      </c>
      <c r="AU20" s="50" t="s">
        <v>43</v>
      </c>
      <c r="AV20" s="50" t="s">
        <v>134</v>
      </c>
      <c r="AW20" s="50" t="s">
        <v>44</v>
      </c>
      <c r="AX20" s="50" t="s">
        <v>139</v>
      </c>
      <c r="AY20" s="50" t="s">
        <v>140</v>
      </c>
      <c r="AZ20" s="50" t="s">
        <v>45</v>
      </c>
      <c r="BA20" s="50" t="s">
        <v>141</v>
      </c>
      <c r="BB20" s="50" t="s">
        <v>46</v>
      </c>
      <c r="BC20" s="50" t="s">
        <v>142</v>
      </c>
      <c r="BD20" s="50" t="s">
        <v>36</v>
      </c>
      <c r="BE20" s="50" t="s">
        <v>54</v>
      </c>
      <c r="BF20" s="50" t="s">
        <v>127</v>
      </c>
      <c r="BG20" s="50" t="s">
        <v>37</v>
      </c>
      <c r="BH20" s="50" t="s">
        <v>253</v>
      </c>
      <c r="BI20" s="50" t="s">
        <v>254</v>
      </c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</row>
    <row r="21" spans="1:74" s="7" customFormat="1" ht="34.5" customHeight="1">
      <c r="A21" s="325">
        <v>1</v>
      </c>
      <c r="B21" s="109" t="s">
        <v>145</v>
      </c>
      <c r="C21" s="42">
        <f aca="true" t="shared" si="0" ref="C21:C35">E21+Z21+AC21+AF21+AI21+AL21+D21</f>
        <v>3777852</v>
      </c>
      <c r="D21" s="42"/>
      <c r="E21" s="42">
        <f aca="true" t="shared" si="1" ref="E21:E35">I21+M21+Q21+U21+W21</f>
        <v>1433112</v>
      </c>
      <c r="F21" s="41"/>
      <c r="G21" s="41"/>
      <c r="H21" s="41"/>
      <c r="I21" s="10"/>
      <c r="J21" s="41"/>
      <c r="K21" s="41"/>
      <c r="L21" s="41"/>
      <c r="M21" s="148"/>
      <c r="N21" s="41"/>
      <c r="O21" s="148"/>
      <c r="P21" s="41"/>
      <c r="Q21" s="42"/>
      <c r="R21" s="41"/>
      <c r="S21" s="41"/>
      <c r="T21" s="41"/>
      <c r="U21" s="41"/>
      <c r="V21" s="41">
        <v>1</v>
      </c>
      <c r="W21" s="42">
        <v>1433112</v>
      </c>
      <c r="X21" s="43"/>
      <c r="Y21" s="41"/>
      <c r="Z21" s="42"/>
      <c r="AA21" s="41"/>
      <c r="AB21" s="41"/>
      <c r="AC21" s="41"/>
      <c r="AD21" s="41"/>
      <c r="AE21" s="41"/>
      <c r="AF21" s="41"/>
      <c r="AG21" s="148">
        <v>2995</v>
      </c>
      <c r="AH21" s="41">
        <v>1</v>
      </c>
      <c r="AI21" s="42">
        <v>2344740</v>
      </c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80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</row>
    <row r="22" spans="1:74" s="7" customFormat="1" ht="36.75" customHeight="1">
      <c r="A22" s="325">
        <v>2</v>
      </c>
      <c r="B22" s="109" t="s">
        <v>226</v>
      </c>
      <c r="C22" s="42">
        <f t="shared" si="0"/>
        <v>587055</v>
      </c>
      <c r="D22" s="42"/>
      <c r="E22" s="42">
        <f t="shared" si="1"/>
        <v>0</v>
      </c>
      <c r="F22" s="41"/>
      <c r="G22" s="41"/>
      <c r="H22" s="41"/>
      <c r="I22" s="10"/>
      <c r="J22" s="41"/>
      <c r="K22" s="41"/>
      <c r="L22" s="41"/>
      <c r="M22" s="148"/>
      <c r="N22" s="41"/>
      <c r="O22" s="148"/>
      <c r="P22" s="41"/>
      <c r="Q22" s="42"/>
      <c r="R22" s="41"/>
      <c r="S22" s="41"/>
      <c r="T22" s="41"/>
      <c r="U22" s="42"/>
      <c r="V22" s="41"/>
      <c r="W22" s="42"/>
      <c r="X22" s="43"/>
      <c r="Y22" s="41"/>
      <c r="Z22" s="41"/>
      <c r="AA22" s="41"/>
      <c r="AB22" s="41"/>
      <c r="AC22" s="41"/>
      <c r="AD22" s="41"/>
      <c r="AE22" s="41"/>
      <c r="AF22" s="41"/>
      <c r="AG22" s="148">
        <v>603</v>
      </c>
      <c r="AH22" s="41">
        <v>1</v>
      </c>
      <c r="AI22" s="42">
        <v>587055</v>
      </c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80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</row>
    <row r="23" spans="1:68" s="7" customFormat="1" ht="37.5" customHeight="1">
      <c r="A23" s="325">
        <v>3</v>
      </c>
      <c r="B23" s="109" t="s">
        <v>88</v>
      </c>
      <c r="C23" s="42">
        <f t="shared" si="0"/>
        <v>1595892</v>
      </c>
      <c r="D23" s="42"/>
      <c r="E23" s="42">
        <f t="shared" si="1"/>
        <v>1595892</v>
      </c>
      <c r="F23" s="41"/>
      <c r="G23" s="41"/>
      <c r="H23" s="41"/>
      <c r="I23" s="10"/>
      <c r="J23" s="41"/>
      <c r="K23" s="41"/>
      <c r="L23" s="41"/>
      <c r="M23" s="42"/>
      <c r="N23" s="41"/>
      <c r="O23" s="40">
        <v>7.49</v>
      </c>
      <c r="P23" s="41">
        <v>1</v>
      </c>
      <c r="Q23" s="42">
        <v>1595892</v>
      </c>
      <c r="R23" s="41"/>
      <c r="S23" s="41"/>
      <c r="T23" s="41"/>
      <c r="U23" s="41"/>
      <c r="V23" s="41"/>
      <c r="W23" s="41"/>
      <c r="X23" s="43"/>
      <c r="Y23" s="41"/>
      <c r="Z23" s="42"/>
      <c r="AA23" s="41"/>
      <c r="AB23" s="41"/>
      <c r="AC23" s="42"/>
      <c r="AD23" s="41"/>
      <c r="AE23" s="41"/>
      <c r="AF23" s="41"/>
      <c r="AG23" s="148"/>
      <c r="AH23" s="41"/>
      <c r="AI23" s="42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78"/>
      <c r="BK23" s="78"/>
      <c r="BL23" s="78"/>
      <c r="BM23" s="78"/>
      <c r="BN23" s="78"/>
      <c r="BO23" s="78"/>
      <c r="BP23" s="78"/>
    </row>
    <row r="24" spans="1:68" s="7" customFormat="1" ht="37.5" customHeight="1">
      <c r="A24" s="325">
        <v>4</v>
      </c>
      <c r="B24" s="109" t="s">
        <v>78</v>
      </c>
      <c r="C24" s="42">
        <f t="shared" si="0"/>
        <v>5115180</v>
      </c>
      <c r="D24" s="42"/>
      <c r="E24" s="42">
        <f t="shared" si="1"/>
        <v>5115180</v>
      </c>
      <c r="F24" s="41"/>
      <c r="G24" s="41">
        <v>41</v>
      </c>
      <c r="H24" s="41">
        <v>1</v>
      </c>
      <c r="I24" s="10">
        <v>707980</v>
      </c>
      <c r="J24" s="41"/>
      <c r="K24" s="41"/>
      <c r="L24" s="41"/>
      <c r="M24" s="148"/>
      <c r="N24" s="41"/>
      <c r="O24" s="40">
        <v>20.914</v>
      </c>
      <c r="P24" s="41">
        <v>1</v>
      </c>
      <c r="Q24" s="42">
        <v>4407200</v>
      </c>
      <c r="R24" s="41"/>
      <c r="S24" s="41"/>
      <c r="T24" s="41"/>
      <c r="U24" s="41"/>
      <c r="V24" s="41"/>
      <c r="W24" s="41"/>
      <c r="X24" s="43"/>
      <c r="Y24" s="41"/>
      <c r="Z24" s="42"/>
      <c r="AA24" s="41"/>
      <c r="AB24" s="41"/>
      <c r="AC24" s="41"/>
      <c r="AD24" s="41"/>
      <c r="AE24" s="41"/>
      <c r="AF24" s="41"/>
      <c r="AG24" s="148"/>
      <c r="AH24" s="41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80"/>
      <c r="BK24" s="78"/>
      <c r="BL24" s="78"/>
      <c r="BM24" s="78"/>
      <c r="BN24" s="78"/>
      <c r="BO24" s="78"/>
      <c r="BP24" s="78"/>
    </row>
    <row r="25" spans="1:74" s="7" customFormat="1" ht="36.75" customHeight="1">
      <c r="A25" s="325">
        <v>5</v>
      </c>
      <c r="B25" s="109" t="s">
        <v>146</v>
      </c>
      <c r="C25" s="42">
        <f t="shared" si="0"/>
        <v>2387301</v>
      </c>
      <c r="D25" s="42"/>
      <c r="E25" s="42">
        <f t="shared" si="1"/>
        <v>2387301</v>
      </c>
      <c r="F25" s="41"/>
      <c r="G25" s="41">
        <v>60</v>
      </c>
      <c r="H25" s="41">
        <v>1</v>
      </c>
      <c r="I25" s="10">
        <v>561380</v>
      </c>
      <c r="J25" s="41"/>
      <c r="K25" s="41"/>
      <c r="L25" s="41"/>
      <c r="M25" s="148"/>
      <c r="N25" s="41"/>
      <c r="O25" s="148"/>
      <c r="P25" s="41"/>
      <c r="Q25" s="42"/>
      <c r="R25" s="41"/>
      <c r="S25" s="41">
        <v>60</v>
      </c>
      <c r="T25" s="41">
        <v>1</v>
      </c>
      <c r="U25" s="42">
        <v>300000</v>
      </c>
      <c r="V25" s="41">
        <v>1</v>
      </c>
      <c r="W25" s="42">
        <v>1525921</v>
      </c>
      <c r="X25" s="43"/>
      <c r="Y25" s="41"/>
      <c r="Z25" s="41"/>
      <c r="AA25" s="41"/>
      <c r="AB25" s="41"/>
      <c r="AC25" s="41"/>
      <c r="AD25" s="41"/>
      <c r="AE25" s="41"/>
      <c r="AF25" s="41"/>
      <c r="AG25" s="148"/>
      <c r="AH25" s="41"/>
      <c r="AI25" s="42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80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</row>
    <row r="26" spans="1:68" s="7" customFormat="1" ht="36.75" customHeight="1">
      <c r="A26" s="325">
        <v>6</v>
      </c>
      <c r="B26" s="109" t="s">
        <v>81</v>
      </c>
      <c r="C26" s="42">
        <f t="shared" si="0"/>
        <v>926024</v>
      </c>
      <c r="D26" s="42"/>
      <c r="E26" s="42">
        <f t="shared" si="1"/>
        <v>926024</v>
      </c>
      <c r="F26" s="41"/>
      <c r="G26" s="41"/>
      <c r="H26" s="41"/>
      <c r="I26" s="10"/>
      <c r="J26" s="41"/>
      <c r="K26" s="41"/>
      <c r="L26" s="41"/>
      <c r="M26" s="148"/>
      <c r="N26" s="41"/>
      <c r="O26" s="40">
        <v>3.081</v>
      </c>
      <c r="P26" s="41">
        <v>1</v>
      </c>
      <c r="Q26" s="42">
        <v>926024</v>
      </c>
      <c r="R26" s="41"/>
      <c r="S26" s="41"/>
      <c r="T26" s="41"/>
      <c r="U26" s="41"/>
      <c r="V26" s="41"/>
      <c r="W26" s="41"/>
      <c r="X26" s="43"/>
      <c r="Y26" s="41"/>
      <c r="Z26" s="42"/>
      <c r="AA26" s="41"/>
      <c r="AB26" s="41"/>
      <c r="AC26" s="41"/>
      <c r="AD26" s="41"/>
      <c r="AE26" s="41"/>
      <c r="AF26" s="41"/>
      <c r="AG26" s="148"/>
      <c r="AH26" s="41"/>
      <c r="AI26" s="42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80"/>
      <c r="BK26" s="78"/>
      <c r="BL26" s="78"/>
      <c r="BM26" s="78"/>
      <c r="BN26" s="78"/>
      <c r="BO26" s="78"/>
      <c r="BP26" s="78"/>
    </row>
    <row r="27" spans="1:68" s="7" customFormat="1" ht="36.75" customHeight="1">
      <c r="A27" s="325">
        <v>7</v>
      </c>
      <c r="B27" s="109" t="s">
        <v>350</v>
      </c>
      <c r="C27" s="42">
        <f t="shared" si="0"/>
        <v>2713166</v>
      </c>
      <c r="D27" s="42"/>
      <c r="E27" s="42">
        <f t="shared" si="1"/>
        <v>0</v>
      </c>
      <c r="F27" s="41"/>
      <c r="G27" s="41"/>
      <c r="H27" s="41"/>
      <c r="I27" s="10"/>
      <c r="J27" s="41"/>
      <c r="K27" s="41"/>
      <c r="L27" s="41"/>
      <c r="M27" s="148"/>
      <c r="N27" s="41"/>
      <c r="O27" s="40"/>
      <c r="P27" s="41"/>
      <c r="Q27" s="42"/>
      <c r="R27" s="41"/>
      <c r="S27" s="41"/>
      <c r="T27" s="41"/>
      <c r="U27" s="41"/>
      <c r="V27" s="41"/>
      <c r="W27" s="41"/>
      <c r="X27" s="43"/>
      <c r="Y27" s="41"/>
      <c r="Z27" s="42"/>
      <c r="AA27" s="41"/>
      <c r="AB27" s="41"/>
      <c r="AC27" s="41"/>
      <c r="AD27" s="41"/>
      <c r="AE27" s="41"/>
      <c r="AF27" s="41"/>
      <c r="AG27" s="148">
        <v>1806</v>
      </c>
      <c r="AH27" s="41">
        <v>1</v>
      </c>
      <c r="AI27" s="42">
        <v>2713166</v>
      </c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80"/>
      <c r="BK27" s="78"/>
      <c r="BL27" s="78"/>
      <c r="BM27" s="78"/>
      <c r="BN27" s="78"/>
      <c r="BO27" s="78"/>
      <c r="BP27" s="78"/>
    </row>
    <row r="28" spans="1:68" s="7" customFormat="1" ht="36.75" customHeight="1">
      <c r="A28" s="325">
        <v>8</v>
      </c>
      <c r="B28" s="109" t="s">
        <v>351</v>
      </c>
      <c r="C28" s="42">
        <f t="shared" si="0"/>
        <v>1324138</v>
      </c>
      <c r="D28" s="42"/>
      <c r="E28" s="42">
        <f t="shared" si="1"/>
        <v>0</v>
      </c>
      <c r="F28" s="41"/>
      <c r="G28" s="41"/>
      <c r="H28" s="41"/>
      <c r="I28" s="10"/>
      <c r="J28" s="41"/>
      <c r="K28" s="41"/>
      <c r="L28" s="41"/>
      <c r="M28" s="148"/>
      <c r="N28" s="41"/>
      <c r="O28" s="40"/>
      <c r="P28" s="41"/>
      <c r="Q28" s="42"/>
      <c r="R28" s="41"/>
      <c r="S28" s="41"/>
      <c r="T28" s="41"/>
      <c r="U28" s="41"/>
      <c r="V28" s="41"/>
      <c r="W28" s="41"/>
      <c r="X28" s="43">
        <v>797</v>
      </c>
      <c r="Y28" s="41">
        <v>1</v>
      </c>
      <c r="Z28" s="42">
        <v>1324138</v>
      </c>
      <c r="AA28" s="41"/>
      <c r="AB28" s="41"/>
      <c r="AC28" s="41"/>
      <c r="AD28" s="41"/>
      <c r="AE28" s="41"/>
      <c r="AF28" s="41"/>
      <c r="AG28" s="148"/>
      <c r="AH28" s="41"/>
      <c r="AI28" s="42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80"/>
      <c r="BK28" s="78"/>
      <c r="BL28" s="78"/>
      <c r="BM28" s="78"/>
      <c r="BN28" s="78"/>
      <c r="BO28" s="78"/>
      <c r="BP28" s="78"/>
    </row>
    <row r="29" spans="1:68" s="7" customFormat="1" ht="36.75" customHeight="1">
      <c r="A29" s="325">
        <v>9</v>
      </c>
      <c r="B29" s="109" t="s">
        <v>352</v>
      </c>
      <c r="C29" s="42">
        <f t="shared" si="0"/>
        <v>1202205</v>
      </c>
      <c r="D29" s="42"/>
      <c r="E29" s="42">
        <f t="shared" si="1"/>
        <v>0</v>
      </c>
      <c r="F29" s="41"/>
      <c r="G29" s="41"/>
      <c r="H29" s="41"/>
      <c r="I29" s="10"/>
      <c r="J29" s="41"/>
      <c r="K29" s="41"/>
      <c r="L29" s="41"/>
      <c r="M29" s="148"/>
      <c r="N29" s="41"/>
      <c r="O29" s="40"/>
      <c r="P29" s="41"/>
      <c r="Q29" s="42"/>
      <c r="R29" s="41"/>
      <c r="S29" s="41"/>
      <c r="T29" s="41"/>
      <c r="U29" s="41"/>
      <c r="V29" s="41"/>
      <c r="W29" s="41"/>
      <c r="X29" s="43">
        <v>854</v>
      </c>
      <c r="Y29" s="41">
        <v>1</v>
      </c>
      <c r="Z29" s="42">
        <v>1202205</v>
      </c>
      <c r="AA29" s="41"/>
      <c r="AB29" s="41"/>
      <c r="AC29" s="41"/>
      <c r="AD29" s="41"/>
      <c r="AE29" s="41"/>
      <c r="AF29" s="41"/>
      <c r="AG29" s="148"/>
      <c r="AH29" s="41"/>
      <c r="AI29" s="42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80"/>
      <c r="BK29" s="78"/>
      <c r="BL29" s="78"/>
      <c r="BM29" s="78"/>
      <c r="BN29" s="78"/>
      <c r="BO29" s="78"/>
      <c r="BP29" s="78"/>
    </row>
    <row r="30" spans="1:74" s="7" customFormat="1" ht="36.75" customHeight="1">
      <c r="A30" s="325">
        <v>10</v>
      </c>
      <c r="B30" s="109" t="s">
        <v>89</v>
      </c>
      <c r="C30" s="42">
        <f t="shared" si="0"/>
        <v>249253</v>
      </c>
      <c r="D30" s="42"/>
      <c r="E30" s="42">
        <f t="shared" si="1"/>
        <v>249253</v>
      </c>
      <c r="F30" s="41"/>
      <c r="G30" s="41">
        <v>12</v>
      </c>
      <c r="H30" s="41">
        <v>1</v>
      </c>
      <c r="I30" s="10">
        <v>249253</v>
      </c>
      <c r="J30" s="41"/>
      <c r="K30" s="41"/>
      <c r="L30" s="41"/>
      <c r="M30" s="148"/>
      <c r="N30" s="41"/>
      <c r="O30" s="148"/>
      <c r="P30" s="41"/>
      <c r="Q30" s="42"/>
      <c r="R30" s="41"/>
      <c r="S30" s="41"/>
      <c r="T30" s="41"/>
      <c r="U30" s="41"/>
      <c r="V30" s="41"/>
      <c r="W30" s="41"/>
      <c r="X30" s="43"/>
      <c r="Y30" s="41"/>
      <c r="Z30" s="41"/>
      <c r="AA30" s="41"/>
      <c r="AB30" s="41"/>
      <c r="AC30" s="41"/>
      <c r="AD30" s="41"/>
      <c r="AE30" s="41"/>
      <c r="AF30" s="41"/>
      <c r="AG30" s="148"/>
      <c r="AH30" s="41"/>
      <c r="AI30" s="42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80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</row>
    <row r="31" spans="1:62" ht="34.5" customHeight="1">
      <c r="A31" s="325">
        <v>11</v>
      </c>
      <c r="B31" s="110" t="s">
        <v>69</v>
      </c>
      <c r="C31" s="42">
        <f t="shared" si="0"/>
        <v>466488</v>
      </c>
      <c r="D31" s="42"/>
      <c r="E31" s="42">
        <f t="shared" si="1"/>
        <v>466488</v>
      </c>
      <c r="F31" s="41"/>
      <c r="G31" s="41">
        <v>29</v>
      </c>
      <c r="H31" s="41">
        <v>1</v>
      </c>
      <c r="I31" s="10">
        <v>466488</v>
      </c>
      <c r="J31" s="41"/>
      <c r="K31" s="41"/>
      <c r="L31" s="41"/>
      <c r="M31" s="42"/>
      <c r="N31" s="41"/>
      <c r="O31" s="40"/>
      <c r="P31" s="41"/>
      <c r="Q31" s="42"/>
      <c r="R31" s="41"/>
      <c r="S31" s="41"/>
      <c r="T31" s="41"/>
      <c r="U31" s="41"/>
      <c r="V31" s="41"/>
      <c r="W31" s="41"/>
      <c r="X31" s="41"/>
      <c r="Y31" s="41"/>
      <c r="Z31" s="51"/>
      <c r="AA31" s="41"/>
      <c r="AB31" s="41"/>
      <c r="AC31" s="42"/>
      <c r="AD31" s="41"/>
      <c r="AE31" s="41"/>
      <c r="AF31" s="41"/>
      <c r="AG31" s="148"/>
      <c r="AH31" s="41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80"/>
    </row>
    <row r="32" spans="1:74" s="7" customFormat="1" ht="34.5" customHeight="1">
      <c r="A32" s="325">
        <v>12</v>
      </c>
      <c r="B32" s="109" t="s">
        <v>93</v>
      </c>
      <c r="C32" s="42">
        <f t="shared" si="0"/>
        <v>1982093</v>
      </c>
      <c r="D32" s="42"/>
      <c r="E32" s="42">
        <f t="shared" si="1"/>
        <v>0</v>
      </c>
      <c r="F32" s="41"/>
      <c r="G32" s="41"/>
      <c r="H32" s="41"/>
      <c r="I32" s="10"/>
      <c r="J32" s="41"/>
      <c r="K32" s="41"/>
      <c r="L32" s="41"/>
      <c r="M32" s="148"/>
      <c r="N32" s="41"/>
      <c r="O32" s="148"/>
      <c r="P32" s="41"/>
      <c r="Q32" s="42"/>
      <c r="R32" s="41"/>
      <c r="S32" s="41"/>
      <c r="T32" s="41"/>
      <c r="U32" s="41"/>
      <c r="V32" s="41"/>
      <c r="W32" s="41"/>
      <c r="X32" s="43"/>
      <c r="Y32" s="41"/>
      <c r="Z32" s="42"/>
      <c r="AA32" s="41"/>
      <c r="AB32" s="41"/>
      <c r="AC32" s="41"/>
      <c r="AD32" s="41"/>
      <c r="AE32" s="41"/>
      <c r="AF32" s="41"/>
      <c r="AG32" s="148">
        <v>765.2</v>
      </c>
      <c r="AH32" s="41">
        <v>1</v>
      </c>
      <c r="AI32" s="42">
        <v>1982093</v>
      </c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80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</row>
    <row r="33" spans="1:62" ht="36.75" customHeight="1">
      <c r="A33" s="325">
        <v>13</v>
      </c>
      <c r="B33" s="110" t="s">
        <v>68</v>
      </c>
      <c r="C33" s="42">
        <f t="shared" si="0"/>
        <v>361484</v>
      </c>
      <c r="D33" s="42"/>
      <c r="E33" s="42">
        <f t="shared" si="1"/>
        <v>361484</v>
      </c>
      <c r="F33" s="41"/>
      <c r="G33" s="41">
        <v>36</v>
      </c>
      <c r="H33" s="41">
        <v>1</v>
      </c>
      <c r="I33" s="10">
        <v>361484</v>
      </c>
      <c r="J33" s="41"/>
      <c r="K33" s="41"/>
      <c r="L33" s="41"/>
      <c r="M33" s="42"/>
      <c r="N33" s="41"/>
      <c r="O33" s="40"/>
      <c r="P33" s="41"/>
      <c r="Q33" s="42"/>
      <c r="R33" s="41"/>
      <c r="S33" s="41"/>
      <c r="T33" s="41"/>
      <c r="U33" s="41"/>
      <c r="V33" s="41"/>
      <c r="W33" s="41"/>
      <c r="X33" s="41"/>
      <c r="Y33" s="41"/>
      <c r="Z33" s="51"/>
      <c r="AA33" s="41"/>
      <c r="AB33" s="41"/>
      <c r="AC33" s="42"/>
      <c r="AD33" s="41"/>
      <c r="AE33" s="41"/>
      <c r="AF33" s="41"/>
      <c r="AG33" s="148"/>
      <c r="AH33" s="41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80"/>
    </row>
    <row r="34" spans="1:62" ht="39.75" customHeight="1">
      <c r="A34" s="325">
        <v>14</v>
      </c>
      <c r="B34" s="109" t="s">
        <v>80</v>
      </c>
      <c r="C34" s="42">
        <f t="shared" si="0"/>
        <v>365632</v>
      </c>
      <c r="D34" s="42"/>
      <c r="E34" s="42">
        <f t="shared" si="1"/>
        <v>365632</v>
      </c>
      <c r="F34" s="41"/>
      <c r="G34" s="41">
        <v>36</v>
      </c>
      <c r="H34" s="41">
        <v>1</v>
      </c>
      <c r="I34" s="10">
        <v>365632</v>
      </c>
      <c r="J34" s="41"/>
      <c r="K34" s="41"/>
      <c r="L34" s="41"/>
      <c r="M34" s="42"/>
      <c r="N34" s="41"/>
      <c r="O34" s="148"/>
      <c r="P34" s="41"/>
      <c r="Q34" s="42"/>
      <c r="R34" s="41"/>
      <c r="S34" s="41"/>
      <c r="T34" s="41"/>
      <c r="U34" s="41"/>
      <c r="V34" s="41"/>
      <c r="W34" s="42"/>
      <c r="X34" s="41"/>
      <c r="Y34" s="41"/>
      <c r="Z34" s="51"/>
      <c r="AA34" s="41"/>
      <c r="AB34" s="41"/>
      <c r="AC34" s="42"/>
      <c r="AD34" s="41"/>
      <c r="AE34" s="41"/>
      <c r="AF34" s="41"/>
      <c r="AG34" s="148"/>
      <c r="AH34" s="41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80"/>
    </row>
    <row r="35" spans="1:74" s="7" customFormat="1" ht="35.25" customHeight="1">
      <c r="A35" s="325">
        <v>15</v>
      </c>
      <c r="B35" s="109" t="s">
        <v>90</v>
      </c>
      <c r="C35" s="42">
        <f t="shared" si="0"/>
        <v>1339799</v>
      </c>
      <c r="D35" s="42"/>
      <c r="E35" s="42">
        <f t="shared" si="1"/>
        <v>0</v>
      </c>
      <c r="F35" s="41"/>
      <c r="G35" s="41"/>
      <c r="H35" s="41"/>
      <c r="I35" s="10"/>
      <c r="J35" s="41"/>
      <c r="K35" s="41"/>
      <c r="L35" s="41"/>
      <c r="M35" s="148"/>
      <c r="N35" s="41"/>
      <c r="O35" s="148"/>
      <c r="P35" s="41"/>
      <c r="Q35" s="42"/>
      <c r="R35" s="41"/>
      <c r="S35" s="41"/>
      <c r="T35" s="41"/>
      <c r="U35" s="41"/>
      <c r="V35" s="41"/>
      <c r="W35" s="41"/>
      <c r="X35" s="43"/>
      <c r="Y35" s="41"/>
      <c r="Z35" s="42"/>
      <c r="AA35" s="41"/>
      <c r="AB35" s="41"/>
      <c r="AC35" s="41"/>
      <c r="AD35" s="41"/>
      <c r="AE35" s="41"/>
      <c r="AF35" s="41"/>
      <c r="AG35" s="148">
        <v>1709</v>
      </c>
      <c r="AH35" s="41">
        <v>1</v>
      </c>
      <c r="AI35" s="42">
        <v>1339799</v>
      </c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80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</row>
    <row r="36" spans="1:62" ht="35.25" customHeight="1">
      <c r="A36" s="325">
        <v>16</v>
      </c>
      <c r="B36" s="110" t="s">
        <v>67</v>
      </c>
      <c r="C36" s="42">
        <f>E36+Z36+AC36+AF36+AI36+AL36+D36</f>
        <v>923653</v>
      </c>
      <c r="D36" s="42"/>
      <c r="E36" s="42">
        <f>I36+M36+Q36+U36+W36</f>
        <v>923653</v>
      </c>
      <c r="F36" s="41"/>
      <c r="G36" s="41">
        <v>40</v>
      </c>
      <c r="H36" s="41">
        <v>1</v>
      </c>
      <c r="I36" s="10">
        <v>923653</v>
      </c>
      <c r="J36" s="41"/>
      <c r="K36" s="41"/>
      <c r="L36" s="41"/>
      <c r="M36" s="42"/>
      <c r="N36" s="41"/>
      <c r="O36" s="40"/>
      <c r="P36" s="41"/>
      <c r="Q36" s="42"/>
      <c r="R36" s="41"/>
      <c r="S36" s="41"/>
      <c r="T36" s="41"/>
      <c r="U36" s="41"/>
      <c r="V36" s="41"/>
      <c r="W36" s="41"/>
      <c r="X36" s="41"/>
      <c r="Y36" s="41"/>
      <c r="Z36" s="51"/>
      <c r="AA36" s="41"/>
      <c r="AB36" s="41"/>
      <c r="AC36" s="42"/>
      <c r="AD36" s="41"/>
      <c r="AE36" s="41"/>
      <c r="AF36" s="41"/>
      <c r="AG36" s="148"/>
      <c r="AH36" s="41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80"/>
    </row>
    <row r="37" spans="1:68" s="7" customFormat="1" ht="36.75" customHeight="1">
      <c r="A37" s="325">
        <v>17</v>
      </c>
      <c r="B37" s="109" t="s">
        <v>75</v>
      </c>
      <c r="C37" s="42">
        <f aca="true" t="shared" si="2" ref="C37:C55">E37+Z37+AC37+AF37+AI37+AL37+D37</f>
        <v>8203555</v>
      </c>
      <c r="D37" s="42"/>
      <c r="E37" s="42">
        <f aca="true" t="shared" si="3" ref="E37:E55">I37+M37+Q37+U37+W37</f>
        <v>8203555</v>
      </c>
      <c r="F37" s="41"/>
      <c r="G37" s="41">
        <v>80</v>
      </c>
      <c r="H37" s="41">
        <v>1</v>
      </c>
      <c r="I37" s="10">
        <v>1034520</v>
      </c>
      <c r="J37" s="41"/>
      <c r="K37" s="41"/>
      <c r="L37" s="41"/>
      <c r="M37" s="148"/>
      <c r="N37" s="41"/>
      <c r="O37" s="40">
        <v>15.414</v>
      </c>
      <c r="P37" s="41">
        <v>1</v>
      </c>
      <c r="Q37" s="42">
        <v>5224920</v>
      </c>
      <c r="R37" s="41"/>
      <c r="S37" s="41"/>
      <c r="T37" s="41"/>
      <c r="U37" s="41"/>
      <c r="V37" s="41">
        <v>1</v>
      </c>
      <c r="W37" s="42">
        <v>1944115</v>
      </c>
      <c r="X37" s="41"/>
      <c r="Y37" s="41"/>
      <c r="Z37" s="41"/>
      <c r="AA37" s="41"/>
      <c r="AB37" s="41"/>
      <c r="AC37" s="41"/>
      <c r="AD37" s="41"/>
      <c r="AE37" s="41"/>
      <c r="AF37" s="41"/>
      <c r="AG37" s="148"/>
      <c r="AH37" s="41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80"/>
      <c r="BK37" s="78"/>
      <c r="BL37" s="78"/>
      <c r="BM37" s="78"/>
      <c r="BN37" s="78"/>
      <c r="BO37" s="78"/>
      <c r="BP37" s="78"/>
    </row>
    <row r="38" spans="1:62" ht="34.5" customHeight="1">
      <c r="A38" s="325">
        <v>18</v>
      </c>
      <c r="B38" s="109" t="s">
        <v>246</v>
      </c>
      <c r="C38" s="42">
        <f t="shared" si="2"/>
        <v>2017072</v>
      </c>
      <c r="D38" s="42"/>
      <c r="E38" s="42">
        <f t="shared" si="3"/>
        <v>0</v>
      </c>
      <c r="F38" s="41"/>
      <c r="G38" s="41"/>
      <c r="H38" s="41"/>
      <c r="I38" s="10"/>
      <c r="J38" s="41"/>
      <c r="K38" s="41"/>
      <c r="L38" s="41"/>
      <c r="M38" s="42"/>
      <c r="N38" s="41"/>
      <c r="O38" s="40"/>
      <c r="P38" s="41"/>
      <c r="Q38" s="42"/>
      <c r="R38" s="41"/>
      <c r="S38" s="41"/>
      <c r="T38" s="41"/>
      <c r="U38" s="41"/>
      <c r="V38" s="41"/>
      <c r="W38" s="41"/>
      <c r="X38" s="43">
        <v>1232</v>
      </c>
      <c r="Y38" s="41">
        <v>1</v>
      </c>
      <c r="Z38" s="42">
        <v>2017072</v>
      </c>
      <c r="AA38" s="41"/>
      <c r="AB38" s="41"/>
      <c r="AC38" s="42"/>
      <c r="AD38" s="41"/>
      <c r="AE38" s="41"/>
      <c r="AF38" s="41"/>
      <c r="AG38" s="148"/>
      <c r="AH38" s="41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80"/>
    </row>
    <row r="39" spans="1:68" s="7" customFormat="1" ht="36.75" customHeight="1">
      <c r="A39" s="325">
        <v>19</v>
      </c>
      <c r="B39" s="109" t="s">
        <v>71</v>
      </c>
      <c r="C39" s="42">
        <f t="shared" si="2"/>
        <v>4795197</v>
      </c>
      <c r="D39" s="42"/>
      <c r="E39" s="42">
        <f t="shared" si="3"/>
        <v>4795197</v>
      </c>
      <c r="F39" s="41"/>
      <c r="G39" s="41">
        <v>68</v>
      </c>
      <c r="H39" s="41">
        <v>1</v>
      </c>
      <c r="I39" s="10">
        <v>859665</v>
      </c>
      <c r="J39" s="41"/>
      <c r="K39" s="41"/>
      <c r="L39" s="41"/>
      <c r="M39" s="42"/>
      <c r="N39" s="41"/>
      <c r="O39" s="40">
        <v>15.628</v>
      </c>
      <c r="P39" s="41">
        <v>1</v>
      </c>
      <c r="Q39" s="42">
        <v>3935532</v>
      </c>
      <c r="R39" s="41"/>
      <c r="S39" s="41"/>
      <c r="T39" s="41"/>
      <c r="U39" s="41"/>
      <c r="V39" s="41"/>
      <c r="W39" s="41"/>
      <c r="X39" s="41"/>
      <c r="Y39" s="41"/>
      <c r="Z39" s="51"/>
      <c r="AA39" s="41"/>
      <c r="AB39" s="41"/>
      <c r="AC39" s="42"/>
      <c r="AD39" s="41"/>
      <c r="AE39" s="41"/>
      <c r="AF39" s="41"/>
      <c r="AG39" s="148"/>
      <c r="AH39" s="41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80"/>
      <c r="BK39" s="78"/>
      <c r="BL39" s="78"/>
      <c r="BM39" s="78"/>
      <c r="BN39" s="78"/>
      <c r="BO39" s="78"/>
      <c r="BP39" s="78"/>
    </row>
    <row r="40" spans="1:68" s="7" customFormat="1" ht="39" customHeight="1">
      <c r="A40" s="325">
        <v>20</v>
      </c>
      <c r="B40" s="109" t="s">
        <v>73</v>
      </c>
      <c r="C40" s="42">
        <f t="shared" si="2"/>
        <v>8501127</v>
      </c>
      <c r="D40" s="42"/>
      <c r="E40" s="42">
        <f t="shared" si="3"/>
        <v>8501127</v>
      </c>
      <c r="F40" s="41"/>
      <c r="G40" s="41"/>
      <c r="H40" s="41"/>
      <c r="I40" s="10"/>
      <c r="J40" s="41"/>
      <c r="K40" s="41"/>
      <c r="L40" s="41"/>
      <c r="M40" s="42"/>
      <c r="N40" s="41"/>
      <c r="O40" s="40">
        <v>23.923</v>
      </c>
      <c r="P40" s="41">
        <v>1</v>
      </c>
      <c r="Q40" s="42">
        <v>8501127</v>
      </c>
      <c r="R40" s="41"/>
      <c r="S40" s="41"/>
      <c r="T40" s="41"/>
      <c r="U40" s="41"/>
      <c r="V40" s="41"/>
      <c r="W40" s="41"/>
      <c r="X40" s="41"/>
      <c r="Y40" s="41"/>
      <c r="Z40" s="51"/>
      <c r="AA40" s="41"/>
      <c r="AB40" s="41"/>
      <c r="AC40" s="42"/>
      <c r="AD40" s="41"/>
      <c r="AE40" s="41"/>
      <c r="AF40" s="41"/>
      <c r="AG40" s="148"/>
      <c r="AH40" s="41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80"/>
      <c r="BK40" s="78"/>
      <c r="BL40" s="78"/>
      <c r="BM40" s="78"/>
      <c r="BN40" s="78"/>
      <c r="BO40" s="78"/>
      <c r="BP40" s="78"/>
    </row>
    <row r="41" spans="1:62" ht="36.75" customHeight="1">
      <c r="A41" s="325">
        <v>21</v>
      </c>
      <c r="B41" s="109" t="s">
        <v>74</v>
      </c>
      <c r="C41" s="42">
        <f t="shared" si="2"/>
        <v>2553081</v>
      </c>
      <c r="D41" s="42"/>
      <c r="E41" s="42">
        <f t="shared" si="3"/>
        <v>2553081</v>
      </c>
      <c r="F41" s="41"/>
      <c r="G41" s="41"/>
      <c r="H41" s="41"/>
      <c r="I41" s="10"/>
      <c r="J41" s="41"/>
      <c r="K41" s="41"/>
      <c r="L41" s="41"/>
      <c r="M41" s="42"/>
      <c r="N41" s="41"/>
      <c r="O41" s="148"/>
      <c r="P41" s="41"/>
      <c r="Q41" s="42"/>
      <c r="R41" s="41"/>
      <c r="S41" s="41"/>
      <c r="T41" s="41"/>
      <c r="U41" s="41"/>
      <c r="V41" s="41">
        <v>1</v>
      </c>
      <c r="W41" s="42">
        <v>2553081</v>
      </c>
      <c r="X41" s="41"/>
      <c r="Y41" s="41"/>
      <c r="Z41" s="51"/>
      <c r="AA41" s="41"/>
      <c r="AB41" s="41"/>
      <c r="AC41" s="42"/>
      <c r="AD41" s="41"/>
      <c r="AE41" s="41"/>
      <c r="AF41" s="41"/>
      <c r="AG41" s="148"/>
      <c r="AH41" s="41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80"/>
    </row>
    <row r="42" spans="1:68" s="7" customFormat="1" ht="37.5" customHeight="1">
      <c r="A42" s="325">
        <v>22</v>
      </c>
      <c r="B42" s="109" t="s">
        <v>77</v>
      </c>
      <c r="C42" s="42">
        <f t="shared" si="2"/>
        <v>6294905</v>
      </c>
      <c r="D42" s="42"/>
      <c r="E42" s="42">
        <f t="shared" si="3"/>
        <v>6294905</v>
      </c>
      <c r="F42" s="41"/>
      <c r="G42" s="41">
        <v>80</v>
      </c>
      <c r="H42" s="41">
        <v>1</v>
      </c>
      <c r="I42" s="10">
        <v>725429</v>
      </c>
      <c r="J42" s="41"/>
      <c r="K42" s="41"/>
      <c r="L42" s="41"/>
      <c r="M42" s="148"/>
      <c r="N42" s="41"/>
      <c r="O42" s="40">
        <v>15.329</v>
      </c>
      <c r="P42" s="41">
        <v>1</v>
      </c>
      <c r="Q42" s="42">
        <v>5569476</v>
      </c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148"/>
      <c r="AH42" s="41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80"/>
      <c r="BK42" s="78"/>
      <c r="BL42" s="78"/>
      <c r="BM42" s="78"/>
      <c r="BN42" s="78"/>
      <c r="BO42" s="78"/>
      <c r="BP42" s="78"/>
    </row>
    <row r="43" spans="1:68" s="7" customFormat="1" ht="37.5" customHeight="1">
      <c r="A43" s="325">
        <v>23</v>
      </c>
      <c r="B43" s="109" t="s">
        <v>70</v>
      </c>
      <c r="C43" s="42">
        <f t="shared" si="2"/>
        <v>2652302</v>
      </c>
      <c r="D43" s="42"/>
      <c r="E43" s="42">
        <f t="shared" si="3"/>
        <v>2652302</v>
      </c>
      <c r="F43" s="41"/>
      <c r="G43" s="41">
        <v>20</v>
      </c>
      <c r="H43" s="41">
        <v>1</v>
      </c>
      <c r="I43" s="10">
        <v>399642</v>
      </c>
      <c r="J43" s="41"/>
      <c r="K43" s="41"/>
      <c r="L43" s="41"/>
      <c r="M43" s="42"/>
      <c r="N43" s="41"/>
      <c r="O43" s="40">
        <v>7.367</v>
      </c>
      <c r="P43" s="41">
        <v>1</v>
      </c>
      <c r="Q43" s="42">
        <v>2252660</v>
      </c>
      <c r="R43" s="41"/>
      <c r="S43" s="41"/>
      <c r="T43" s="41"/>
      <c r="U43" s="41"/>
      <c r="V43" s="41"/>
      <c r="W43" s="41"/>
      <c r="X43" s="41"/>
      <c r="Y43" s="41"/>
      <c r="Z43" s="51"/>
      <c r="AA43" s="41"/>
      <c r="AB43" s="41"/>
      <c r="AC43" s="42"/>
      <c r="AD43" s="41"/>
      <c r="AE43" s="41"/>
      <c r="AF43" s="41"/>
      <c r="AG43" s="148"/>
      <c r="AH43" s="41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80"/>
      <c r="BK43" s="78"/>
      <c r="BL43" s="78"/>
      <c r="BM43" s="78"/>
      <c r="BN43" s="78"/>
      <c r="BO43" s="78"/>
      <c r="BP43" s="78"/>
    </row>
    <row r="44" spans="1:68" s="7" customFormat="1" ht="37.5" customHeight="1">
      <c r="A44" s="325">
        <v>24</v>
      </c>
      <c r="B44" s="109" t="s">
        <v>76</v>
      </c>
      <c r="C44" s="42">
        <f t="shared" si="2"/>
        <v>6294905</v>
      </c>
      <c r="D44" s="42"/>
      <c r="E44" s="42">
        <f t="shared" si="3"/>
        <v>6294905</v>
      </c>
      <c r="F44" s="41"/>
      <c r="G44" s="41">
        <v>80</v>
      </c>
      <c r="H44" s="41">
        <v>1</v>
      </c>
      <c r="I44" s="10">
        <v>725429</v>
      </c>
      <c r="J44" s="41"/>
      <c r="K44" s="41"/>
      <c r="L44" s="41"/>
      <c r="M44" s="148"/>
      <c r="N44" s="41"/>
      <c r="O44" s="40">
        <v>14.983</v>
      </c>
      <c r="P44" s="41">
        <v>1</v>
      </c>
      <c r="Q44" s="42">
        <v>5569476</v>
      </c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148"/>
      <c r="AH44" s="41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80"/>
      <c r="BK44" s="78"/>
      <c r="BL44" s="78"/>
      <c r="BM44" s="78"/>
      <c r="BN44" s="78"/>
      <c r="BO44" s="78"/>
      <c r="BP44" s="78"/>
    </row>
    <row r="45" spans="1:68" s="7" customFormat="1" ht="40.5" customHeight="1">
      <c r="A45" s="325">
        <v>25</v>
      </c>
      <c r="B45" s="109" t="s">
        <v>85</v>
      </c>
      <c r="C45" s="42">
        <f t="shared" si="2"/>
        <v>8264809</v>
      </c>
      <c r="D45" s="42"/>
      <c r="E45" s="42">
        <f t="shared" si="3"/>
        <v>8264809</v>
      </c>
      <c r="F45" s="41"/>
      <c r="G45" s="41">
        <v>119</v>
      </c>
      <c r="H45" s="41">
        <v>1</v>
      </c>
      <c r="I45" s="10">
        <v>1112000</v>
      </c>
      <c r="J45" s="41"/>
      <c r="K45" s="41">
        <v>119</v>
      </c>
      <c r="L45" s="41">
        <v>1</v>
      </c>
      <c r="M45" s="42">
        <v>1123500</v>
      </c>
      <c r="N45" s="41"/>
      <c r="O45" s="40">
        <v>27.319</v>
      </c>
      <c r="P45" s="41">
        <v>1</v>
      </c>
      <c r="Q45" s="42">
        <v>6029309</v>
      </c>
      <c r="R45" s="41"/>
      <c r="S45" s="41"/>
      <c r="T45" s="41"/>
      <c r="U45" s="41"/>
      <c r="V45" s="41"/>
      <c r="W45" s="41"/>
      <c r="X45" s="43"/>
      <c r="Y45" s="41"/>
      <c r="Z45" s="42"/>
      <c r="AA45" s="41"/>
      <c r="AB45" s="41"/>
      <c r="AC45" s="42"/>
      <c r="AD45" s="41"/>
      <c r="AE45" s="41"/>
      <c r="AF45" s="41"/>
      <c r="AG45" s="148"/>
      <c r="AH45" s="41"/>
      <c r="AI45" s="42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80"/>
      <c r="BK45" s="78"/>
      <c r="BL45" s="78"/>
      <c r="BM45" s="78"/>
      <c r="BN45" s="78"/>
      <c r="BO45" s="78"/>
      <c r="BP45" s="78"/>
    </row>
    <row r="46" spans="1:68" s="7" customFormat="1" ht="39.75" customHeight="1">
      <c r="A46" s="325">
        <v>26</v>
      </c>
      <c r="B46" s="109" t="s">
        <v>86</v>
      </c>
      <c r="C46" s="42">
        <f t="shared" si="2"/>
        <v>5810314</v>
      </c>
      <c r="D46" s="42"/>
      <c r="E46" s="42">
        <f t="shared" si="3"/>
        <v>5810314</v>
      </c>
      <c r="F46" s="41"/>
      <c r="G46" s="41">
        <v>72</v>
      </c>
      <c r="H46" s="41">
        <v>1</v>
      </c>
      <c r="I46" s="10">
        <v>619725</v>
      </c>
      <c r="J46" s="41"/>
      <c r="K46" s="41">
        <v>72</v>
      </c>
      <c r="L46" s="41">
        <v>1</v>
      </c>
      <c r="M46" s="42">
        <v>603151</v>
      </c>
      <c r="N46" s="41"/>
      <c r="O46" s="40">
        <v>14.747</v>
      </c>
      <c r="P46" s="41">
        <v>1</v>
      </c>
      <c r="Q46" s="42">
        <v>4587438</v>
      </c>
      <c r="R46" s="41"/>
      <c r="S46" s="41"/>
      <c r="T46" s="41"/>
      <c r="U46" s="41"/>
      <c r="V46" s="41"/>
      <c r="W46" s="41"/>
      <c r="X46" s="43"/>
      <c r="Y46" s="41"/>
      <c r="Z46" s="42"/>
      <c r="AA46" s="41"/>
      <c r="AB46" s="41"/>
      <c r="AC46" s="42"/>
      <c r="AD46" s="41"/>
      <c r="AE46" s="41"/>
      <c r="AF46" s="41"/>
      <c r="AG46" s="148"/>
      <c r="AH46" s="41"/>
      <c r="AI46" s="42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80"/>
      <c r="BK46" s="78"/>
      <c r="BL46" s="78"/>
      <c r="BM46" s="78"/>
      <c r="BN46" s="78"/>
      <c r="BO46" s="78"/>
      <c r="BP46" s="78"/>
    </row>
    <row r="47" spans="1:68" s="7" customFormat="1" ht="37.5" customHeight="1">
      <c r="A47" s="325">
        <v>27</v>
      </c>
      <c r="B47" s="109" t="s">
        <v>79</v>
      </c>
      <c r="C47" s="42">
        <f t="shared" si="2"/>
        <v>8731410</v>
      </c>
      <c r="D47" s="42"/>
      <c r="E47" s="42">
        <f t="shared" si="3"/>
        <v>8731410</v>
      </c>
      <c r="F47" s="41"/>
      <c r="G47" s="41">
        <v>106</v>
      </c>
      <c r="H47" s="41">
        <v>1</v>
      </c>
      <c r="I47" s="10">
        <v>1159843</v>
      </c>
      <c r="J47" s="41"/>
      <c r="K47" s="41"/>
      <c r="L47" s="41"/>
      <c r="M47" s="148"/>
      <c r="N47" s="41"/>
      <c r="O47" s="40">
        <v>26.356</v>
      </c>
      <c r="P47" s="41">
        <v>1</v>
      </c>
      <c r="Q47" s="42">
        <v>7571567</v>
      </c>
      <c r="R47" s="41"/>
      <c r="S47" s="41"/>
      <c r="T47" s="41"/>
      <c r="U47" s="41"/>
      <c r="V47" s="41"/>
      <c r="W47" s="42"/>
      <c r="X47" s="43"/>
      <c r="Y47" s="41"/>
      <c r="Z47" s="42"/>
      <c r="AA47" s="41"/>
      <c r="AB47" s="41"/>
      <c r="AC47" s="41"/>
      <c r="AD47" s="41"/>
      <c r="AE47" s="41"/>
      <c r="AF47" s="41"/>
      <c r="AG47" s="148"/>
      <c r="AH47" s="41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80"/>
      <c r="BK47" s="78"/>
      <c r="BL47" s="78"/>
      <c r="BM47" s="78"/>
      <c r="BN47" s="78"/>
      <c r="BO47" s="78"/>
      <c r="BP47" s="78"/>
    </row>
    <row r="48" spans="1:68" s="7" customFormat="1" ht="37.5" customHeight="1">
      <c r="A48" s="325">
        <v>28</v>
      </c>
      <c r="B48" s="109" t="s">
        <v>354</v>
      </c>
      <c r="C48" s="42">
        <f t="shared" si="2"/>
        <v>987988</v>
      </c>
      <c r="D48" s="42"/>
      <c r="E48" s="42">
        <f t="shared" si="3"/>
        <v>0</v>
      </c>
      <c r="F48" s="41"/>
      <c r="G48" s="41"/>
      <c r="H48" s="41"/>
      <c r="I48" s="10"/>
      <c r="J48" s="41"/>
      <c r="K48" s="41"/>
      <c r="L48" s="41"/>
      <c r="M48" s="148"/>
      <c r="N48" s="41"/>
      <c r="O48" s="40"/>
      <c r="P48" s="41"/>
      <c r="Q48" s="42"/>
      <c r="R48" s="41"/>
      <c r="S48" s="41"/>
      <c r="T48" s="41"/>
      <c r="U48" s="41"/>
      <c r="V48" s="41"/>
      <c r="W48" s="42"/>
      <c r="X48" s="43">
        <v>1110</v>
      </c>
      <c r="Y48" s="41">
        <v>1</v>
      </c>
      <c r="Z48" s="42">
        <v>987988</v>
      </c>
      <c r="AA48" s="41"/>
      <c r="AB48" s="41"/>
      <c r="AC48" s="41"/>
      <c r="AD48" s="41"/>
      <c r="AE48" s="41"/>
      <c r="AF48" s="41"/>
      <c r="AG48" s="148"/>
      <c r="AH48" s="41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80"/>
      <c r="BK48" s="78"/>
      <c r="BL48" s="78"/>
      <c r="BM48" s="78"/>
      <c r="BN48" s="78"/>
      <c r="BO48" s="78"/>
      <c r="BP48" s="78"/>
    </row>
    <row r="49" spans="1:68" s="7" customFormat="1" ht="37.5" customHeight="1">
      <c r="A49" s="325">
        <v>29</v>
      </c>
      <c r="B49" s="109" t="s">
        <v>355</v>
      </c>
      <c r="C49" s="42">
        <f t="shared" si="2"/>
        <v>1304044</v>
      </c>
      <c r="D49" s="42"/>
      <c r="E49" s="42">
        <f t="shared" si="3"/>
        <v>0</v>
      </c>
      <c r="F49" s="41"/>
      <c r="G49" s="41"/>
      <c r="H49" s="41"/>
      <c r="I49" s="10"/>
      <c r="J49" s="41"/>
      <c r="K49" s="41"/>
      <c r="L49" s="41"/>
      <c r="M49" s="148"/>
      <c r="N49" s="41"/>
      <c r="O49" s="40"/>
      <c r="P49" s="41"/>
      <c r="Q49" s="42"/>
      <c r="R49" s="41"/>
      <c r="S49" s="41"/>
      <c r="T49" s="41"/>
      <c r="U49" s="41"/>
      <c r="V49" s="41"/>
      <c r="W49" s="42"/>
      <c r="X49" s="43">
        <v>1512</v>
      </c>
      <c r="Y49" s="41">
        <v>1</v>
      </c>
      <c r="Z49" s="42">
        <v>1304044</v>
      </c>
      <c r="AA49" s="41"/>
      <c r="AB49" s="41"/>
      <c r="AC49" s="41"/>
      <c r="AD49" s="41"/>
      <c r="AE49" s="41"/>
      <c r="AF49" s="41"/>
      <c r="AG49" s="148"/>
      <c r="AH49" s="41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80"/>
      <c r="BK49" s="78"/>
      <c r="BL49" s="78"/>
      <c r="BM49" s="78"/>
      <c r="BN49" s="78"/>
      <c r="BO49" s="78"/>
      <c r="BP49" s="78"/>
    </row>
    <row r="50" spans="1:68" s="7" customFormat="1" ht="37.5" customHeight="1">
      <c r="A50" s="325">
        <v>30</v>
      </c>
      <c r="B50" s="109" t="s">
        <v>353</v>
      </c>
      <c r="C50" s="42">
        <f t="shared" si="2"/>
        <v>1230280</v>
      </c>
      <c r="D50" s="42"/>
      <c r="E50" s="42">
        <f t="shared" si="3"/>
        <v>0</v>
      </c>
      <c r="F50" s="41"/>
      <c r="G50" s="41"/>
      <c r="H50" s="41"/>
      <c r="I50" s="10"/>
      <c r="J50" s="41"/>
      <c r="K50" s="41"/>
      <c r="L50" s="41"/>
      <c r="M50" s="148"/>
      <c r="N50" s="41"/>
      <c r="O50" s="40"/>
      <c r="P50" s="41"/>
      <c r="Q50" s="42"/>
      <c r="R50" s="41"/>
      <c r="S50" s="41"/>
      <c r="T50" s="41"/>
      <c r="U50" s="41"/>
      <c r="V50" s="41"/>
      <c r="W50" s="42"/>
      <c r="X50" s="43">
        <v>1261</v>
      </c>
      <c r="Y50" s="41">
        <v>1</v>
      </c>
      <c r="Z50" s="42">
        <v>1230280</v>
      </c>
      <c r="AA50" s="41"/>
      <c r="AB50" s="41"/>
      <c r="AC50" s="41"/>
      <c r="AD50" s="41"/>
      <c r="AE50" s="41"/>
      <c r="AF50" s="41"/>
      <c r="AG50" s="148"/>
      <c r="AH50" s="41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80"/>
      <c r="BK50" s="78"/>
      <c r="BL50" s="78"/>
      <c r="BM50" s="78"/>
      <c r="BN50" s="78"/>
      <c r="BO50" s="78"/>
      <c r="BP50" s="78"/>
    </row>
    <row r="51" spans="1:62" ht="39" customHeight="1">
      <c r="A51" s="325">
        <v>31</v>
      </c>
      <c r="B51" s="109" t="s">
        <v>82</v>
      </c>
      <c r="C51" s="42">
        <f t="shared" si="2"/>
        <v>759296</v>
      </c>
      <c r="D51" s="42"/>
      <c r="E51" s="42">
        <f t="shared" si="3"/>
        <v>759296</v>
      </c>
      <c r="F51" s="41"/>
      <c r="G51" s="41">
        <v>80</v>
      </c>
      <c r="H51" s="41">
        <v>1</v>
      </c>
      <c r="I51" s="10">
        <v>759296</v>
      </c>
      <c r="J51" s="41"/>
      <c r="K51" s="41"/>
      <c r="L51" s="41"/>
      <c r="M51" s="42"/>
      <c r="N51" s="41"/>
      <c r="O51" s="148"/>
      <c r="P51" s="41"/>
      <c r="Q51" s="42"/>
      <c r="R51" s="41"/>
      <c r="S51" s="41"/>
      <c r="T51" s="41"/>
      <c r="U51" s="41"/>
      <c r="V51" s="41"/>
      <c r="W51" s="41"/>
      <c r="X51" s="43"/>
      <c r="Y51" s="41"/>
      <c r="Z51" s="42"/>
      <c r="AA51" s="41"/>
      <c r="AB51" s="41"/>
      <c r="AC51" s="41"/>
      <c r="AD51" s="41"/>
      <c r="AE51" s="41"/>
      <c r="AF51" s="41"/>
      <c r="AG51" s="148"/>
      <c r="AH51" s="41"/>
      <c r="AI51" s="42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80"/>
    </row>
    <row r="52" spans="1:62" ht="36.75" customHeight="1">
      <c r="A52" s="325">
        <v>32</v>
      </c>
      <c r="B52" s="109" t="s">
        <v>72</v>
      </c>
      <c r="C52" s="42">
        <f t="shared" si="2"/>
        <v>1041925</v>
      </c>
      <c r="D52" s="42"/>
      <c r="E52" s="42">
        <f t="shared" si="3"/>
        <v>1041925</v>
      </c>
      <c r="F52" s="41"/>
      <c r="G52" s="41">
        <v>58</v>
      </c>
      <c r="H52" s="41">
        <v>1</v>
      </c>
      <c r="I52" s="10">
        <v>540177</v>
      </c>
      <c r="J52" s="41"/>
      <c r="K52" s="41">
        <v>58</v>
      </c>
      <c r="L52" s="41">
        <v>1</v>
      </c>
      <c r="M52" s="42">
        <v>501748</v>
      </c>
      <c r="N52" s="41"/>
      <c r="O52" s="40"/>
      <c r="P52" s="41"/>
      <c r="Q52" s="42"/>
      <c r="R52" s="41"/>
      <c r="S52" s="41"/>
      <c r="T52" s="41"/>
      <c r="U52" s="41"/>
      <c r="V52" s="41"/>
      <c r="W52" s="41"/>
      <c r="X52" s="41"/>
      <c r="Y52" s="41"/>
      <c r="Z52" s="51"/>
      <c r="AA52" s="41"/>
      <c r="AB52" s="41"/>
      <c r="AC52" s="42"/>
      <c r="AD52" s="41"/>
      <c r="AE52" s="41"/>
      <c r="AF52" s="41"/>
      <c r="AG52" s="148"/>
      <c r="AH52" s="41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80"/>
    </row>
    <row r="53" spans="1:62" ht="36.75" customHeight="1">
      <c r="A53" s="325">
        <v>33</v>
      </c>
      <c r="B53" s="109" t="s">
        <v>87</v>
      </c>
      <c r="C53" s="42">
        <f t="shared" si="2"/>
        <v>238676</v>
      </c>
      <c r="D53" s="42">
        <v>238676</v>
      </c>
      <c r="E53" s="42">
        <f t="shared" si="3"/>
        <v>0</v>
      </c>
      <c r="F53" s="41"/>
      <c r="G53" s="41"/>
      <c r="H53" s="41"/>
      <c r="I53" s="10"/>
      <c r="J53" s="41"/>
      <c r="K53" s="41"/>
      <c r="L53" s="41"/>
      <c r="M53" s="42"/>
      <c r="N53" s="41"/>
      <c r="O53" s="148"/>
      <c r="P53" s="41"/>
      <c r="Q53" s="42"/>
      <c r="R53" s="41"/>
      <c r="S53" s="41"/>
      <c r="T53" s="41"/>
      <c r="U53" s="41"/>
      <c r="V53" s="41"/>
      <c r="W53" s="41"/>
      <c r="X53" s="43"/>
      <c r="Y53" s="41"/>
      <c r="Z53" s="42"/>
      <c r="AA53" s="41"/>
      <c r="AB53" s="41"/>
      <c r="AC53" s="42"/>
      <c r="AD53" s="41"/>
      <c r="AE53" s="41"/>
      <c r="AF53" s="41"/>
      <c r="AG53" s="148"/>
      <c r="AH53" s="41"/>
      <c r="AI53" s="42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80"/>
    </row>
    <row r="54" spans="1:62" ht="39" customHeight="1">
      <c r="A54" s="325">
        <v>34</v>
      </c>
      <c r="B54" s="109" t="s">
        <v>84</v>
      </c>
      <c r="C54" s="42">
        <f t="shared" si="2"/>
        <v>1351091</v>
      </c>
      <c r="D54" s="42"/>
      <c r="E54" s="42">
        <f t="shared" si="3"/>
        <v>1351091</v>
      </c>
      <c r="F54" s="41"/>
      <c r="G54" s="41">
        <v>65</v>
      </c>
      <c r="H54" s="41">
        <v>1</v>
      </c>
      <c r="I54" s="10">
        <v>584777</v>
      </c>
      <c r="J54" s="41"/>
      <c r="K54" s="41">
        <v>65</v>
      </c>
      <c r="L54" s="41">
        <v>1</v>
      </c>
      <c r="M54" s="42">
        <v>766314</v>
      </c>
      <c r="N54" s="41"/>
      <c r="O54" s="40"/>
      <c r="P54" s="41"/>
      <c r="Q54" s="42"/>
      <c r="R54" s="41"/>
      <c r="S54" s="41"/>
      <c r="T54" s="41"/>
      <c r="U54" s="41"/>
      <c r="V54" s="41"/>
      <c r="W54" s="41"/>
      <c r="X54" s="43"/>
      <c r="Y54" s="41"/>
      <c r="Z54" s="42"/>
      <c r="AA54" s="41"/>
      <c r="AB54" s="41"/>
      <c r="AC54" s="42"/>
      <c r="AD54" s="41"/>
      <c r="AE54" s="41"/>
      <c r="AF54" s="41"/>
      <c r="AG54" s="148"/>
      <c r="AH54" s="41"/>
      <c r="AI54" s="42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80"/>
    </row>
    <row r="55" spans="1:62" ht="37.5" customHeight="1">
      <c r="A55" s="325">
        <v>35</v>
      </c>
      <c r="B55" s="109" t="s">
        <v>83</v>
      </c>
      <c r="C55" s="42">
        <f t="shared" si="2"/>
        <v>2831988</v>
      </c>
      <c r="D55" s="42"/>
      <c r="E55" s="42">
        <f t="shared" si="3"/>
        <v>2831988</v>
      </c>
      <c r="F55" s="41"/>
      <c r="G55" s="41">
        <v>179</v>
      </c>
      <c r="H55" s="41">
        <v>1</v>
      </c>
      <c r="I55" s="10">
        <v>1430903</v>
      </c>
      <c r="J55" s="41"/>
      <c r="K55" s="41">
        <v>179</v>
      </c>
      <c r="L55" s="41">
        <v>1</v>
      </c>
      <c r="M55" s="42">
        <v>1401085</v>
      </c>
      <c r="N55" s="41"/>
      <c r="O55" s="40"/>
      <c r="P55" s="41"/>
      <c r="Q55" s="42"/>
      <c r="R55" s="41"/>
      <c r="S55" s="41"/>
      <c r="T55" s="41"/>
      <c r="U55" s="41"/>
      <c r="V55" s="41"/>
      <c r="W55" s="41"/>
      <c r="X55" s="43"/>
      <c r="Y55" s="41"/>
      <c r="Z55" s="42"/>
      <c r="AA55" s="41"/>
      <c r="AB55" s="41"/>
      <c r="AC55" s="42"/>
      <c r="AD55" s="41"/>
      <c r="AE55" s="41"/>
      <c r="AF55" s="41"/>
      <c r="AG55" s="148"/>
      <c r="AH55" s="41"/>
      <c r="AI55" s="42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80"/>
    </row>
    <row r="56" spans="1:68" s="7" customFormat="1" ht="34.5" customHeight="1">
      <c r="A56" s="325">
        <v>36</v>
      </c>
      <c r="B56" s="109" t="s">
        <v>356</v>
      </c>
      <c r="C56" s="42">
        <f>E56+Z56+AC56+AF56+AI56+AL56+D56</f>
        <v>1380075</v>
      </c>
      <c r="D56" s="42"/>
      <c r="E56" s="42">
        <f>I56+M56+Q56+U56+W56</f>
        <v>0</v>
      </c>
      <c r="F56" s="41"/>
      <c r="G56" s="41"/>
      <c r="H56" s="41"/>
      <c r="I56" s="10"/>
      <c r="J56" s="41"/>
      <c r="K56" s="41"/>
      <c r="L56" s="41"/>
      <c r="M56" s="42"/>
      <c r="N56" s="41"/>
      <c r="O56" s="40"/>
      <c r="P56" s="41"/>
      <c r="Q56" s="42"/>
      <c r="R56" s="41"/>
      <c r="S56" s="41"/>
      <c r="T56" s="41"/>
      <c r="U56" s="41"/>
      <c r="V56" s="41"/>
      <c r="W56" s="41"/>
      <c r="X56" s="43">
        <v>1722</v>
      </c>
      <c r="Y56" s="41">
        <v>1</v>
      </c>
      <c r="Z56" s="42">
        <v>1380075</v>
      </c>
      <c r="AA56" s="41"/>
      <c r="AB56" s="41"/>
      <c r="AC56" s="42"/>
      <c r="AD56" s="41"/>
      <c r="AE56" s="41"/>
      <c r="AF56" s="41"/>
      <c r="AG56" s="148"/>
      <c r="AH56" s="41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80"/>
      <c r="BK56" s="78"/>
      <c r="BL56" s="78"/>
      <c r="BM56" s="78"/>
      <c r="BN56" s="78"/>
      <c r="BO56" s="78"/>
      <c r="BP56" s="78"/>
    </row>
    <row r="57" spans="1:61" ht="34.5" customHeight="1">
      <c r="A57" s="325">
        <v>37</v>
      </c>
      <c r="B57" s="109" t="s">
        <v>247</v>
      </c>
      <c r="C57" s="42">
        <f>E57+Z57+AC57+AF57+AI57+AL57+D57</f>
        <v>3462745</v>
      </c>
      <c r="D57" s="42"/>
      <c r="E57" s="42">
        <f>I57+M57+Q57+U57+W57</f>
        <v>0</v>
      </c>
      <c r="F57" s="41"/>
      <c r="G57" s="41"/>
      <c r="H57" s="41"/>
      <c r="I57" s="10"/>
      <c r="J57" s="41"/>
      <c r="K57" s="41"/>
      <c r="L57" s="41"/>
      <c r="M57" s="42"/>
      <c r="N57" s="41"/>
      <c r="O57" s="40"/>
      <c r="P57" s="41"/>
      <c r="Q57" s="42"/>
      <c r="R57" s="41"/>
      <c r="S57" s="41"/>
      <c r="T57" s="41"/>
      <c r="U57" s="41"/>
      <c r="V57" s="41"/>
      <c r="W57" s="41"/>
      <c r="X57" s="43">
        <v>3466</v>
      </c>
      <c r="Y57" s="41">
        <v>1</v>
      </c>
      <c r="Z57" s="42">
        <v>3462745</v>
      </c>
      <c r="AA57" s="41"/>
      <c r="AB57" s="41"/>
      <c r="AC57" s="42"/>
      <c r="AD57" s="41"/>
      <c r="AE57" s="41"/>
      <c r="AF57" s="41"/>
      <c r="AG57" s="148"/>
      <c r="AH57" s="41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</row>
    <row r="58" spans="1:61" ht="32.25" customHeight="1">
      <c r="A58" s="324"/>
      <c r="B58" s="52" t="s">
        <v>18</v>
      </c>
      <c r="C58" s="53">
        <f>SUM(C21:C57)</f>
        <v>104024000</v>
      </c>
      <c r="D58" s="53">
        <f>SUM(D21:D55)</f>
        <v>238676</v>
      </c>
      <c r="E58" s="53">
        <f>SUM(E21:E55)</f>
        <v>81909924</v>
      </c>
      <c r="F58" s="53"/>
      <c r="G58" s="99">
        <f>SUM(G21:G57)</f>
        <v>1261</v>
      </c>
      <c r="H58" s="99">
        <f>SUM(H21:H57)</f>
        <v>19</v>
      </c>
      <c r="I58" s="53">
        <f>SUM(I21:I57)</f>
        <v>13587276</v>
      </c>
      <c r="J58" s="53"/>
      <c r="K58" s="99">
        <f>SUM(K21:K57)</f>
        <v>493</v>
      </c>
      <c r="L58" s="99">
        <f>SUM(L21:L57)</f>
        <v>5</v>
      </c>
      <c r="M58" s="53">
        <f>SUM(M21:M57)</f>
        <v>4395798</v>
      </c>
      <c r="N58" s="53"/>
      <c r="O58" s="100">
        <f>SUM(O21:O57)</f>
        <v>192.551</v>
      </c>
      <c r="P58" s="99">
        <f>SUM(P21:P57)</f>
        <v>12</v>
      </c>
      <c r="Q58" s="53">
        <f>SUM(Q21:Q57)</f>
        <v>56170621</v>
      </c>
      <c r="R58" s="53"/>
      <c r="S58" s="99">
        <f aca="true" t="shared" si="4" ref="S58:X58">SUM(S21:S57)</f>
        <v>60</v>
      </c>
      <c r="T58" s="99">
        <f t="shared" si="4"/>
        <v>1</v>
      </c>
      <c r="U58" s="53">
        <f t="shared" si="4"/>
        <v>300000</v>
      </c>
      <c r="V58" s="99">
        <f t="shared" si="4"/>
        <v>4</v>
      </c>
      <c r="W58" s="53">
        <f t="shared" si="4"/>
        <v>7456229</v>
      </c>
      <c r="X58" s="53">
        <f t="shared" si="4"/>
        <v>11954</v>
      </c>
      <c r="Y58" s="99">
        <f>SUM(Y21:Y57)</f>
        <v>8</v>
      </c>
      <c r="Z58" s="53">
        <f>SUM(Z21:Z57)</f>
        <v>12908547</v>
      </c>
      <c r="AA58" s="99"/>
      <c r="AB58" s="99"/>
      <c r="AC58" s="53"/>
      <c r="AD58" s="53"/>
      <c r="AE58" s="53"/>
      <c r="AF58" s="53"/>
      <c r="AG58" s="53">
        <f>SUM(AG21:AG57)</f>
        <v>7878.2</v>
      </c>
      <c r="AH58" s="99">
        <f>SUM(AH21:AH57)</f>
        <v>5</v>
      </c>
      <c r="AI58" s="53">
        <f>SUM(AI21:AI57)</f>
        <v>8966853</v>
      </c>
      <c r="AJ58" s="53" t="e">
        <f>SUM(#REF!)</f>
        <v>#REF!</v>
      </c>
      <c r="AK58" s="53" t="e">
        <f>SUM(#REF!)</f>
        <v>#REF!</v>
      </c>
      <c r="AL58" s="53" t="e">
        <f>SUM(#REF!)</f>
        <v>#REF!</v>
      </c>
      <c r="AM58" s="53" t="e">
        <f>SUM(#REF!)</f>
        <v>#REF!</v>
      </c>
      <c r="AN58" s="53" t="e">
        <f>SUM(#REF!)</f>
        <v>#REF!</v>
      </c>
      <c r="AO58" s="53" t="e">
        <f>SUM(#REF!)</f>
        <v>#REF!</v>
      </c>
      <c r="AP58" s="53" t="e">
        <f>SUM(#REF!)</f>
        <v>#REF!</v>
      </c>
      <c r="AQ58" s="53" t="e">
        <f>SUM(#REF!)</f>
        <v>#REF!</v>
      </c>
      <c r="AR58" s="53" t="e">
        <f>SUM(#REF!)</f>
        <v>#REF!</v>
      </c>
      <c r="AS58" s="53" t="e">
        <f>SUM(#REF!)</f>
        <v>#REF!</v>
      </c>
      <c r="AT58" s="53" t="e">
        <f>SUM(#REF!)</f>
        <v>#REF!</v>
      </c>
      <c r="AU58" s="53" t="e">
        <f>SUM(#REF!)</f>
        <v>#REF!</v>
      </c>
      <c r="AV58" s="53" t="e">
        <f>SUM(#REF!)</f>
        <v>#REF!</v>
      </c>
      <c r="AW58" s="53" t="e">
        <f>SUM(#REF!)</f>
        <v>#REF!</v>
      </c>
      <c r="AX58" s="53" t="e">
        <f>SUM(#REF!)</f>
        <v>#REF!</v>
      </c>
      <c r="AY58" s="53" t="e">
        <f>SUM(#REF!)</f>
        <v>#REF!</v>
      </c>
      <c r="AZ58" s="53" t="e">
        <f>SUM(#REF!)</f>
        <v>#REF!</v>
      </c>
      <c r="BA58" s="53" t="e">
        <f>SUM(#REF!)</f>
        <v>#REF!</v>
      </c>
      <c r="BB58" s="53" t="e">
        <f>SUM(#REF!)</f>
        <v>#REF!</v>
      </c>
      <c r="BC58" s="53" t="e">
        <f>SUM(#REF!)</f>
        <v>#REF!</v>
      </c>
      <c r="BD58" s="53"/>
      <c r="BE58" s="53"/>
      <c r="BF58" s="53"/>
      <c r="BG58" s="53"/>
      <c r="BH58" s="53"/>
      <c r="BI58" s="53"/>
    </row>
    <row r="59" spans="1:61" ht="30">
      <c r="A59" s="54"/>
      <c r="B59" s="55"/>
      <c r="C59" s="56"/>
      <c r="D59" s="56"/>
      <c r="E59" s="56"/>
      <c r="F59" s="55"/>
      <c r="G59" s="55"/>
      <c r="H59" s="55"/>
      <c r="I59" s="56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7"/>
      <c r="AK59" s="57"/>
      <c r="AL59" s="57"/>
      <c r="AM59" s="57"/>
      <c r="AN59" s="57"/>
      <c r="AO59" s="57"/>
      <c r="AP59" s="57"/>
      <c r="AQ59" s="57"/>
      <c r="AR59" s="5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</row>
    <row r="60" spans="1:17" ht="27.75" customHeight="1">
      <c r="A60" s="427" t="s">
        <v>173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Q60" s="58" t="s">
        <v>225</v>
      </c>
    </row>
    <row r="61" spans="1:17" ht="27.75" customHeight="1">
      <c r="A61" s="329"/>
      <c r="B61" s="329"/>
      <c r="C61" s="329"/>
      <c r="D61" s="106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Q61" s="58"/>
    </row>
    <row r="62" spans="1:15" ht="17.25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</row>
    <row r="63" spans="1:74" s="6" customFormat="1" ht="18" customHeight="1">
      <c r="A63" s="59" t="s">
        <v>62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</row>
    <row r="64" spans="1:74" s="6" customFormat="1" ht="18" customHeigh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</row>
    <row r="65" spans="1:74" s="6" customFormat="1" ht="18" customHeight="1">
      <c r="A65" s="59" t="s">
        <v>153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</row>
    <row r="66" spans="1:74" s="6" customFormat="1" ht="18" customHeight="1">
      <c r="A66" s="59" t="s">
        <v>151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5" t="s">
        <v>152</v>
      </c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</row>
    <row r="67" spans="1:74" s="6" customFormat="1" ht="17.25" customHeight="1">
      <c r="A67" s="61"/>
      <c r="B67" s="62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</row>
    <row r="68" spans="1:74" s="6" customFormat="1" ht="18.75" customHeight="1">
      <c r="A68" s="59" t="s">
        <v>63</v>
      </c>
      <c r="B68" s="63"/>
      <c r="C68" s="63"/>
      <c r="D68" s="63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</row>
    <row r="69" spans="1:74" s="6" customFormat="1" ht="19.5" customHeight="1">
      <c r="A69" s="59" t="s">
        <v>64</v>
      </c>
      <c r="B69" s="63"/>
      <c r="C69" s="63"/>
      <c r="D69" s="63"/>
      <c r="E69" s="63"/>
      <c r="F69" s="60"/>
      <c r="G69" s="63"/>
      <c r="H69" s="64"/>
      <c r="I69" s="64"/>
      <c r="J69" s="64"/>
      <c r="K69" s="64"/>
      <c r="L69" s="64"/>
      <c r="M69" s="60"/>
      <c r="N69" s="64"/>
      <c r="O69" s="60"/>
      <c r="P69" s="60"/>
      <c r="Q69" s="65" t="s">
        <v>65</v>
      </c>
      <c r="R69" s="60"/>
      <c r="S69" s="60"/>
      <c r="T69" s="60"/>
      <c r="U69" s="60"/>
      <c r="V69" s="60"/>
      <c r="W69" s="31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</row>
    <row r="70" spans="1:74" s="6" customFormat="1" ht="15.75" customHeight="1">
      <c r="A70" s="59"/>
      <c r="B70" s="63"/>
      <c r="C70" s="63"/>
      <c r="D70" s="63"/>
      <c r="E70" s="63"/>
      <c r="F70" s="63"/>
      <c r="G70" s="63"/>
      <c r="H70" s="66"/>
      <c r="I70" s="66"/>
      <c r="J70" s="66"/>
      <c r="K70" s="66"/>
      <c r="L70" s="66"/>
      <c r="M70" s="66"/>
      <c r="N70" s="66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</row>
    <row r="71" spans="1:74" s="6" customFormat="1" ht="18.75" customHeight="1">
      <c r="A71" s="6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</row>
    <row r="72" spans="1:74" s="6" customFormat="1" ht="20.25" customHeight="1">
      <c r="A72" s="59" t="s">
        <v>60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</row>
    <row r="73" spans="1:74" s="6" customFormat="1" ht="18.75" customHeight="1">
      <c r="A73" s="60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</row>
    <row r="74" spans="1:74" s="6" customFormat="1" ht="15.75" customHeight="1">
      <c r="A74" s="59"/>
      <c r="B74" s="68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</row>
    <row r="75" spans="1:74" s="6" customFormat="1" ht="21.75" customHeight="1">
      <c r="A75" s="59" t="s">
        <v>59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</row>
    <row r="76" spans="1:74" s="6" customFormat="1" ht="15.75" customHeight="1">
      <c r="A76" s="61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</row>
    <row r="77" spans="1:74" s="6" customFormat="1" ht="15.75" customHeight="1">
      <c r="A77" s="61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</row>
    <row r="78" spans="1:74" s="6" customFormat="1" ht="21.75" customHeight="1">
      <c r="A78" s="59" t="s">
        <v>66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</row>
    <row r="79" spans="1:22" ht="30">
      <c r="A79" s="59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</row>
    <row r="80" spans="1:22" ht="30">
      <c r="A80" s="59"/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65"/>
      <c r="R80" s="332"/>
      <c r="S80" s="332"/>
      <c r="T80" s="332"/>
      <c r="U80" s="332"/>
      <c r="V80" s="332"/>
    </row>
    <row r="81" spans="2:22" ht="19.5" customHeight="1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98"/>
      <c r="P81" s="98"/>
      <c r="Q81" s="98"/>
      <c r="R81" s="45"/>
      <c r="S81" s="45"/>
      <c r="T81" s="45"/>
      <c r="U81" s="45"/>
      <c r="V81" s="45"/>
    </row>
    <row r="82" spans="2:22" ht="17.25" customHeight="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ht="17.25" customHeight="1"/>
    <row r="87" ht="15.75">
      <c r="C87" s="226"/>
    </row>
    <row r="89" ht="15.75">
      <c r="C89" s="227"/>
    </row>
    <row r="91" ht="24">
      <c r="A91" s="70" t="s">
        <v>144</v>
      </c>
    </row>
    <row r="92" ht="24">
      <c r="A92" s="71">
        <v>4506179</v>
      </c>
    </row>
  </sheetData>
  <sheetProtection/>
  <mergeCells count="33">
    <mergeCell ref="A12:AI12"/>
    <mergeCell ref="A13:AI13"/>
    <mergeCell ref="B11:V11"/>
    <mergeCell ref="A14:AI14"/>
    <mergeCell ref="X17:Z18"/>
    <mergeCell ref="AA17:AC18"/>
    <mergeCell ref="AD17:AF18"/>
    <mergeCell ref="A60:O60"/>
    <mergeCell ref="A62:O62"/>
    <mergeCell ref="A16:A19"/>
    <mergeCell ref="B16:B19"/>
    <mergeCell ref="C16:C18"/>
    <mergeCell ref="D17:D18"/>
    <mergeCell ref="E17:F17"/>
    <mergeCell ref="AN17:AP18"/>
    <mergeCell ref="AQ17:AR18"/>
    <mergeCell ref="AS17:AT18"/>
    <mergeCell ref="AG17:AI18"/>
    <mergeCell ref="G17:W17"/>
    <mergeCell ref="K18:N18"/>
    <mergeCell ref="V18:W18"/>
    <mergeCell ref="AJ17:AL18"/>
    <mergeCell ref="AM17:AM18"/>
    <mergeCell ref="AU17:AV18"/>
    <mergeCell ref="O18:R18"/>
    <mergeCell ref="S18:U18"/>
    <mergeCell ref="D16:BI16"/>
    <mergeCell ref="BD17:BF18"/>
    <mergeCell ref="BG17:BI18"/>
    <mergeCell ref="AW17:AY18"/>
    <mergeCell ref="AZ17:BA18"/>
    <mergeCell ref="BB17:BC18"/>
    <mergeCell ref="G18:J18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landscape" paperSize="8" scale="48" r:id="rId3"/>
  <headerFooter>
    <oddHeader>&amp;RПриложение №2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"/>
  <sheetViews>
    <sheetView view="pageBreakPreview" zoomScale="75" zoomScaleSheetLayoutView="75" zoomScalePageLayoutView="0" workbookViewId="0" topLeftCell="C10">
      <selection activeCell="A3" sqref="A3:D11"/>
    </sheetView>
  </sheetViews>
  <sheetFormatPr defaultColWidth="9.140625" defaultRowHeight="15"/>
  <cols>
    <col min="2" max="2" width="32.57421875" style="137" customWidth="1"/>
    <col min="3" max="3" width="15.421875" style="137" customWidth="1"/>
    <col min="4" max="25" width="9.140625" style="137" customWidth="1"/>
    <col min="26" max="26" width="12.8515625" style="137" customWidth="1"/>
    <col min="27" max="27" width="0" style="0" hidden="1" customWidth="1"/>
  </cols>
  <sheetData>
    <row r="1" spans="2:26" s="107" customFormat="1" ht="15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283" t="s">
        <v>258</v>
      </c>
      <c r="Z1" s="137"/>
    </row>
    <row r="2" spans="2:26" s="107" customFormat="1" ht="1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7" ht="15.75">
      <c r="A3" s="441"/>
      <c r="B3" s="441"/>
      <c r="C3" s="447"/>
      <c r="D3" s="447"/>
      <c r="E3" s="116"/>
      <c r="F3" s="116"/>
      <c r="G3" s="116"/>
      <c r="H3" s="116"/>
      <c r="I3" s="116"/>
      <c r="J3" s="116"/>
      <c r="K3" s="116"/>
      <c r="L3" s="116"/>
      <c r="M3" s="116"/>
      <c r="N3" s="439" t="s">
        <v>178</v>
      </c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AA3" s="107"/>
    </row>
    <row r="4" spans="1:27" ht="15.75">
      <c r="A4" s="108"/>
      <c r="B4" s="284"/>
      <c r="C4" s="284"/>
      <c r="D4" s="284"/>
      <c r="E4" s="116"/>
      <c r="F4" s="116"/>
      <c r="G4" s="116"/>
      <c r="H4" s="116"/>
      <c r="I4" s="116"/>
      <c r="J4" s="116"/>
      <c r="K4" s="116"/>
      <c r="L4" s="116"/>
      <c r="M4" s="116"/>
      <c r="N4" s="439" t="s">
        <v>179</v>
      </c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AA4" s="107"/>
    </row>
    <row r="5" spans="1:27" ht="15.75">
      <c r="A5" s="441"/>
      <c r="B5" s="441"/>
      <c r="C5" s="441"/>
      <c r="D5" s="441"/>
      <c r="E5" s="116"/>
      <c r="F5" s="116"/>
      <c r="G5" s="116"/>
      <c r="H5" s="116"/>
      <c r="I5" s="116"/>
      <c r="J5" s="116"/>
      <c r="K5" s="116"/>
      <c r="L5" s="116"/>
      <c r="M5" s="116"/>
      <c r="N5" s="439" t="s">
        <v>180</v>
      </c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AA5" s="107"/>
    </row>
    <row r="6" spans="1:27" ht="15.75">
      <c r="A6" s="117"/>
      <c r="B6" s="285"/>
      <c r="C6" s="285"/>
      <c r="D6" s="285"/>
      <c r="E6" s="116"/>
      <c r="F6" s="116"/>
      <c r="G6" s="116"/>
      <c r="H6" s="116"/>
      <c r="I6" s="116"/>
      <c r="J6" s="116"/>
      <c r="K6" s="116"/>
      <c r="L6" s="116"/>
      <c r="M6" s="116"/>
      <c r="N6" s="439" t="s">
        <v>181</v>
      </c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AA6" s="107"/>
    </row>
    <row r="7" spans="1:27" ht="15.75">
      <c r="A7" s="441"/>
      <c r="B7" s="441"/>
      <c r="C7" s="441"/>
      <c r="D7" s="441"/>
      <c r="E7" s="116"/>
      <c r="F7" s="116"/>
      <c r="G7" s="116"/>
      <c r="H7" s="116"/>
      <c r="I7" s="116"/>
      <c r="J7" s="116"/>
      <c r="K7" s="116"/>
      <c r="L7" s="116"/>
      <c r="M7" s="116"/>
      <c r="N7" s="286"/>
      <c r="O7" s="286"/>
      <c r="P7" s="286"/>
      <c r="Q7" s="286"/>
      <c r="R7" s="287"/>
      <c r="S7" s="287"/>
      <c r="T7" s="287"/>
      <c r="U7" s="287"/>
      <c r="W7" s="439" t="s">
        <v>182</v>
      </c>
      <c r="X7" s="439"/>
      <c r="Y7" s="439"/>
      <c r="AA7" s="107"/>
    </row>
    <row r="8" spans="1:27" ht="15.75">
      <c r="A8" s="108"/>
      <c r="B8" s="284"/>
      <c r="C8" s="284"/>
      <c r="D8" s="284"/>
      <c r="E8" s="116"/>
      <c r="F8" s="116"/>
      <c r="G8" s="116"/>
      <c r="H8" s="116"/>
      <c r="I8" s="116"/>
      <c r="J8" s="116"/>
      <c r="K8" s="116"/>
      <c r="L8" s="116"/>
      <c r="M8" s="116"/>
      <c r="N8" s="286"/>
      <c r="O8" s="286"/>
      <c r="P8" s="286"/>
      <c r="Q8" s="286"/>
      <c r="R8" s="287"/>
      <c r="S8" s="287"/>
      <c r="T8" s="287"/>
      <c r="U8" s="287"/>
      <c r="V8" s="287"/>
      <c r="W8" s="287"/>
      <c r="X8" s="287"/>
      <c r="Y8" s="287"/>
      <c r="AA8" s="107"/>
    </row>
    <row r="9" spans="1:27" ht="15.75">
      <c r="A9" s="108"/>
      <c r="B9" s="284"/>
      <c r="C9" s="285"/>
      <c r="D9" s="284"/>
      <c r="E9" s="116"/>
      <c r="F9" s="116"/>
      <c r="G9" s="116"/>
      <c r="H9" s="116"/>
      <c r="I9" s="116"/>
      <c r="J9" s="116"/>
      <c r="K9" s="116"/>
      <c r="L9" s="116"/>
      <c r="M9" s="116"/>
      <c r="N9" s="439" t="s">
        <v>183</v>
      </c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AA9" s="107"/>
    </row>
    <row r="10" spans="1:27" ht="15.75">
      <c r="A10" s="441"/>
      <c r="B10" s="441"/>
      <c r="C10" s="441"/>
      <c r="D10" s="441"/>
      <c r="E10" s="116"/>
      <c r="F10" s="116"/>
      <c r="G10" s="116"/>
      <c r="H10" s="116"/>
      <c r="I10" s="116"/>
      <c r="J10" s="116"/>
      <c r="K10" s="116"/>
      <c r="L10" s="116"/>
      <c r="M10" s="116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AA10" s="107"/>
    </row>
    <row r="11" spans="1:27" ht="15.75">
      <c r="A11" s="441"/>
      <c r="B11" s="441"/>
      <c r="C11" s="441"/>
      <c r="D11" s="441"/>
      <c r="E11" s="116"/>
      <c r="F11" s="116"/>
      <c r="G11" s="116"/>
      <c r="H11" s="116"/>
      <c r="I11" s="116"/>
      <c r="J11" s="116"/>
      <c r="K11" s="116"/>
      <c r="L11" s="116"/>
      <c r="M11" s="116"/>
      <c r="N11" s="439" t="s">
        <v>184</v>
      </c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AA11" s="107"/>
    </row>
    <row r="12" spans="1:27" ht="15.75">
      <c r="A12" s="118"/>
      <c r="B12" s="288"/>
      <c r="C12" s="288"/>
      <c r="D12" s="288"/>
      <c r="E12" s="116"/>
      <c r="F12" s="116"/>
      <c r="G12" s="116"/>
      <c r="H12" s="116"/>
      <c r="I12" s="116"/>
      <c r="J12" s="116"/>
      <c r="K12" s="116"/>
      <c r="L12" s="116"/>
      <c r="M12" s="116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AA12" s="107"/>
    </row>
    <row r="13" spans="1:27" ht="15.75">
      <c r="A13" s="118"/>
      <c r="B13" s="288"/>
      <c r="C13" s="288"/>
      <c r="D13" s="288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AA13" s="107"/>
    </row>
    <row r="14" spans="1:27" ht="15.75">
      <c r="A14" s="118"/>
      <c r="B14" s="288"/>
      <c r="C14" s="288"/>
      <c r="D14" s="288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AA14" s="107"/>
    </row>
    <row r="15" spans="1:27" ht="15.75">
      <c r="A15" s="118"/>
      <c r="B15" s="288"/>
      <c r="C15" s="288"/>
      <c r="D15" s="288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AA15" s="107"/>
    </row>
    <row r="16" spans="1:27" ht="15.75">
      <c r="A16" s="440" t="s">
        <v>248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AA16" s="107"/>
    </row>
    <row r="17" spans="1:27" ht="15.75">
      <c r="A17" s="440" t="s">
        <v>243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AA17" s="107"/>
    </row>
    <row r="18" spans="1:27" ht="15.75">
      <c r="A18" s="440" t="s">
        <v>185</v>
      </c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AA18" s="107"/>
    </row>
    <row r="19" spans="1:26" s="107" customFormat="1" ht="15.75">
      <c r="A19" s="440" t="s">
        <v>249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137"/>
    </row>
    <row r="20" spans="1:26" s="107" customFormat="1" ht="15.75">
      <c r="A20" s="440"/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137"/>
    </row>
    <row r="21" spans="1:26" s="107" customFormat="1" ht="15.75">
      <c r="A21" s="146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137"/>
    </row>
    <row r="22" spans="1:27" ht="15.75">
      <c r="A22" s="118"/>
      <c r="B22" s="288"/>
      <c r="C22" s="288"/>
      <c r="D22" s="288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AA22" s="107"/>
    </row>
    <row r="23" spans="1:27" ht="66.75" customHeight="1">
      <c r="A23" s="458" t="s">
        <v>186</v>
      </c>
      <c r="B23" s="459" t="s">
        <v>187</v>
      </c>
      <c r="C23" s="459" t="s">
        <v>188</v>
      </c>
      <c r="D23" s="442" t="s">
        <v>189</v>
      </c>
      <c r="E23" s="442"/>
      <c r="F23" s="442"/>
      <c r="G23" s="442"/>
      <c r="H23" s="442"/>
      <c r="I23" s="442" t="s">
        <v>190</v>
      </c>
      <c r="J23" s="442"/>
      <c r="K23" s="442"/>
      <c r="L23" s="442"/>
      <c r="M23" s="442" t="s">
        <v>191</v>
      </c>
      <c r="N23" s="442"/>
      <c r="O23" s="442"/>
      <c r="P23" s="442"/>
      <c r="Q23" s="442" t="s">
        <v>192</v>
      </c>
      <c r="R23" s="442"/>
      <c r="S23" s="442"/>
      <c r="T23" s="442"/>
      <c r="U23" s="452" t="s">
        <v>193</v>
      </c>
      <c r="V23" s="453"/>
      <c r="W23" s="453"/>
      <c r="X23" s="454"/>
      <c r="Y23" s="443" t="s">
        <v>194</v>
      </c>
      <c r="Z23" s="455" t="s">
        <v>195</v>
      </c>
      <c r="AA23" s="448" t="s">
        <v>196</v>
      </c>
    </row>
    <row r="24" spans="1:27" ht="15.75">
      <c r="A24" s="458"/>
      <c r="B24" s="459"/>
      <c r="C24" s="459"/>
      <c r="D24" s="451" t="s">
        <v>0</v>
      </c>
      <c r="E24" s="451"/>
      <c r="F24" s="442" t="s">
        <v>197</v>
      </c>
      <c r="G24" s="442" t="s">
        <v>198</v>
      </c>
      <c r="H24" s="442" t="s">
        <v>199</v>
      </c>
      <c r="I24" s="442" t="s">
        <v>200</v>
      </c>
      <c r="J24" s="442" t="s">
        <v>201</v>
      </c>
      <c r="K24" s="442" t="s">
        <v>198</v>
      </c>
      <c r="L24" s="442" t="s">
        <v>202</v>
      </c>
      <c r="M24" s="442" t="s">
        <v>203</v>
      </c>
      <c r="N24" s="442" t="s">
        <v>204</v>
      </c>
      <c r="O24" s="442" t="s">
        <v>198</v>
      </c>
      <c r="P24" s="442" t="s">
        <v>205</v>
      </c>
      <c r="Q24" s="442" t="s">
        <v>206</v>
      </c>
      <c r="R24" s="442" t="s">
        <v>207</v>
      </c>
      <c r="S24" s="442" t="s">
        <v>198</v>
      </c>
      <c r="T24" s="442" t="s">
        <v>208</v>
      </c>
      <c r="U24" s="444" t="s">
        <v>209</v>
      </c>
      <c r="V24" s="444" t="s">
        <v>210</v>
      </c>
      <c r="W24" s="444" t="s">
        <v>211</v>
      </c>
      <c r="X24" s="445" t="s">
        <v>212</v>
      </c>
      <c r="Y24" s="443"/>
      <c r="Z24" s="456"/>
      <c r="AA24" s="449"/>
    </row>
    <row r="25" spans="1:27" ht="139.5">
      <c r="A25" s="458"/>
      <c r="B25" s="459"/>
      <c r="C25" s="459"/>
      <c r="D25" s="290" t="s">
        <v>1</v>
      </c>
      <c r="E25" s="290" t="s">
        <v>213</v>
      </c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4"/>
      <c r="V25" s="444"/>
      <c r="W25" s="444"/>
      <c r="X25" s="446"/>
      <c r="Y25" s="443"/>
      <c r="Z25" s="457"/>
      <c r="AA25" s="450"/>
    </row>
    <row r="26" spans="1:27" ht="15.75">
      <c r="A26" s="111">
        <v>1</v>
      </c>
      <c r="B26" s="119">
        <v>2</v>
      </c>
      <c r="C26" s="119">
        <v>3</v>
      </c>
      <c r="D26" s="119">
        <v>4</v>
      </c>
      <c r="E26" s="119">
        <v>5</v>
      </c>
      <c r="F26" s="119">
        <v>6</v>
      </c>
      <c r="G26" s="119">
        <v>7</v>
      </c>
      <c r="H26" s="119">
        <v>8</v>
      </c>
      <c r="I26" s="119">
        <v>9</v>
      </c>
      <c r="J26" s="119">
        <v>10</v>
      </c>
      <c r="K26" s="119">
        <v>11</v>
      </c>
      <c r="L26" s="119">
        <v>12</v>
      </c>
      <c r="M26" s="119">
        <v>13</v>
      </c>
      <c r="N26" s="119">
        <v>14</v>
      </c>
      <c r="O26" s="119">
        <v>15</v>
      </c>
      <c r="P26" s="119">
        <v>16</v>
      </c>
      <c r="Q26" s="119">
        <v>17</v>
      </c>
      <c r="R26" s="119">
        <v>18</v>
      </c>
      <c r="S26" s="119">
        <v>19</v>
      </c>
      <c r="T26" s="119">
        <v>20</v>
      </c>
      <c r="U26" s="291">
        <v>21</v>
      </c>
      <c r="V26" s="291">
        <v>22</v>
      </c>
      <c r="W26" s="291">
        <v>23</v>
      </c>
      <c r="X26" s="291">
        <v>24</v>
      </c>
      <c r="Y26" s="291">
        <v>25</v>
      </c>
      <c r="Z26" s="125">
        <v>26</v>
      </c>
      <c r="AA26" s="121">
        <v>27</v>
      </c>
    </row>
    <row r="27" spans="1:27" ht="29.25" customHeight="1">
      <c r="A27" s="111">
        <v>1</v>
      </c>
      <c r="B27" s="110" t="s">
        <v>145</v>
      </c>
      <c r="C27" s="10">
        <v>3777852</v>
      </c>
      <c r="D27" s="241">
        <v>1939</v>
      </c>
      <c r="E27" s="242" t="s">
        <v>58</v>
      </c>
      <c r="F27" s="119">
        <v>10</v>
      </c>
      <c r="G27" s="122">
        <v>3</v>
      </c>
      <c r="H27" s="119">
        <f aca="true" t="shared" si="0" ref="H27:H70">F27*G27</f>
        <v>30</v>
      </c>
      <c r="I27" s="119">
        <v>34</v>
      </c>
      <c r="J27" s="122">
        <v>0</v>
      </c>
      <c r="K27" s="122">
        <v>5</v>
      </c>
      <c r="L27" s="119">
        <v>0</v>
      </c>
      <c r="M27" s="119">
        <v>2</v>
      </c>
      <c r="N27" s="119">
        <v>8</v>
      </c>
      <c r="O27" s="119">
        <v>1</v>
      </c>
      <c r="P27" s="119">
        <f aca="true" t="shared" si="1" ref="P27:P70">N27*O27</f>
        <v>8</v>
      </c>
      <c r="Q27" s="119" t="s">
        <v>227</v>
      </c>
      <c r="R27" s="119">
        <v>8</v>
      </c>
      <c r="S27" s="119">
        <v>2</v>
      </c>
      <c r="T27" s="119">
        <f aca="true" t="shared" si="2" ref="T27:T70">R27*S27</f>
        <v>16</v>
      </c>
      <c r="U27" s="123" t="s">
        <v>215</v>
      </c>
      <c r="V27" s="123">
        <v>1</v>
      </c>
      <c r="W27" s="123">
        <v>5</v>
      </c>
      <c r="X27" s="291">
        <f aca="true" t="shared" si="3" ref="X27:X70">V27*W27</f>
        <v>5</v>
      </c>
      <c r="Y27" s="291">
        <f aca="true" t="shared" si="4" ref="Y27:Y62">H27+L27+P27+T27+X27</f>
        <v>59</v>
      </c>
      <c r="Z27" s="124">
        <v>41155</v>
      </c>
      <c r="AA27" s="121"/>
    </row>
    <row r="28" spans="1:27" s="107" customFormat="1" ht="29.25" customHeight="1">
      <c r="A28" s="111">
        <v>2</v>
      </c>
      <c r="B28" s="110" t="s">
        <v>226</v>
      </c>
      <c r="C28" s="10">
        <v>587055</v>
      </c>
      <c r="D28" s="242">
        <v>1952</v>
      </c>
      <c r="E28" s="242" t="s">
        <v>58</v>
      </c>
      <c r="F28" s="119">
        <v>10</v>
      </c>
      <c r="G28" s="122">
        <v>3</v>
      </c>
      <c r="H28" s="119">
        <f t="shared" si="0"/>
        <v>30</v>
      </c>
      <c r="I28" s="119">
        <v>31</v>
      </c>
      <c r="J28" s="122">
        <v>0</v>
      </c>
      <c r="K28" s="122">
        <v>5</v>
      </c>
      <c r="L28" s="119">
        <v>0</v>
      </c>
      <c r="M28" s="119">
        <v>1</v>
      </c>
      <c r="N28" s="119">
        <v>6</v>
      </c>
      <c r="O28" s="119">
        <v>1</v>
      </c>
      <c r="P28" s="119">
        <f t="shared" si="1"/>
        <v>6</v>
      </c>
      <c r="Q28" s="119" t="s">
        <v>227</v>
      </c>
      <c r="R28" s="119">
        <v>8</v>
      </c>
      <c r="S28" s="119">
        <v>2</v>
      </c>
      <c r="T28" s="119">
        <f t="shared" si="2"/>
        <v>16</v>
      </c>
      <c r="U28" s="123" t="s">
        <v>215</v>
      </c>
      <c r="V28" s="123">
        <v>1</v>
      </c>
      <c r="W28" s="123">
        <v>5</v>
      </c>
      <c r="X28" s="291">
        <f t="shared" si="3"/>
        <v>5</v>
      </c>
      <c r="Y28" s="291">
        <f t="shared" si="4"/>
        <v>57</v>
      </c>
      <c r="Z28" s="124">
        <v>41206</v>
      </c>
      <c r="AA28" s="121"/>
    </row>
    <row r="29" spans="1:27" ht="30.75" customHeight="1">
      <c r="A29" s="111">
        <v>3</v>
      </c>
      <c r="B29" s="110" t="s">
        <v>88</v>
      </c>
      <c r="C29" s="10">
        <v>1595892</v>
      </c>
      <c r="D29" s="242">
        <v>1959</v>
      </c>
      <c r="E29" s="242" t="s">
        <v>58</v>
      </c>
      <c r="F29" s="119">
        <v>10</v>
      </c>
      <c r="G29" s="122">
        <v>3</v>
      </c>
      <c r="H29" s="119">
        <f t="shared" si="0"/>
        <v>30</v>
      </c>
      <c r="I29" s="119">
        <v>28</v>
      </c>
      <c r="J29" s="122">
        <v>0</v>
      </c>
      <c r="K29" s="122">
        <v>5</v>
      </c>
      <c r="L29" s="119">
        <v>0</v>
      </c>
      <c r="M29" s="119">
        <v>1</v>
      </c>
      <c r="N29" s="119">
        <v>6</v>
      </c>
      <c r="O29" s="119">
        <v>1</v>
      </c>
      <c r="P29" s="119">
        <f t="shared" si="1"/>
        <v>6</v>
      </c>
      <c r="Q29" s="119" t="s">
        <v>227</v>
      </c>
      <c r="R29" s="119">
        <v>8</v>
      </c>
      <c r="S29" s="119">
        <v>2</v>
      </c>
      <c r="T29" s="119">
        <f t="shared" si="2"/>
        <v>16</v>
      </c>
      <c r="U29" s="123" t="s">
        <v>215</v>
      </c>
      <c r="V29" s="123">
        <v>1</v>
      </c>
      <c r="W29" s="123">
        <v>5</v>
      </c>
      <c r="X29" s="291">
        <f t="shared" si="3"/>
        <v>5</v>
      </c>
      <c r="Y29" s="291">
        <f t="shared" si="4"/>
        <v>57</v>
      </c>
      <c r="Z29" s="124">
        <v>41155</v>
      </c>
      <c r="AA29" s="121"/>
    </row>
    <row r="30" spans="1:27" s="107" customFormat="1" ht="35.25" customHeight="1">
      <c r="A30" s="111">
        <v>4</v>
      </c>
      <c r="B30" s="109" t="s">
        <v>78</v>
      </c>
      <c r="C30" s="10">
        <v>5115180</v>
      </c>
      <c r="D30" s="242">
        <v>1958</v>
      </c>
      <c r="E30" s="242" t="s">
        <v>58</v>
      </c>
      <c r="F30" s="119">
        <v>10</v>
      </c>
      <c r="G30" s="122">
        <v>3</v>
      </c>
      <c r="H30" s="119">
        <f t="shared" si="0"/>
        <v>30</v>
      </c>
      <c r="I30" s="119">
        <v>30</v>
      </c>
      <c r="J30" s="122">
        <v>0</v>
      </c>
      <c r="K30" s="122">
        <v>5</v>
      </c>
      <c r="L30" s="119">
        <v>0</v>
      </c>
      <c r="M30" s="119">
        <v>1</v>
      </c>
      <c r="N30" s="119">
        <v>6</v>
      </c>
      <c r="O30" s="119">
        <v>1</v>
      </c>
      <c r="P30" s="119">
        <f t="shared" si="1"/>
        <v>6</v>
      </c>
      <c r="Q30" s="119" t="s">
        <v>227</v>
      </c>
      <c r="R30" s="119">
        <v>8</v>
      </c>
      <c r="S30" s="119">
        <v>2</v>
      </c>
      <c r="T30" s="119">
        <f t="shared" si="2"/>
        <v>16</v>
      </c>
      <c r="U30" s="123" t="s">
        <v>215</v>
      </c>
      <c r="V30" s="123">
        <v>1</v>
      </c>
      <c r="W30" s="123">
        <v>5</v>
      </c>
      <c r="X30" s="291">
        <f t="shared" si="3"/>
        <v>5</v>
      </c>
      <c r="Y30" s="291">
        <f t="shared" si="4"/>
        <v>57</v>
      </c>
      <c r="Z30" s="124">
        <v>41155</v>
      </c>
      <c r="AA30" s="121"/>
    </row>
    <row r="31" spans="1:27" ht="33" customHeight="1">
      <c r="A31" s="111">
        <v>5</v>
      </c>
      <c r="B31" s="110" t="s">
        <v>146</v>
      </c>
      <c r="C31" s="10">
        <v>2387301</v>
      </c>
      <c r="D31" s="242">
        <v>1962</v>
      </c>
      <c r="E31" s="242" t="s">
        <v>58</v>
      </c>
      <c r="F31" s="119">
        <v>10</v>
      </c>
      <c r="G31" s="122">
        <v>3</v>
      </c>
      <c r="H31" s="119">
        <f t="shared" si="0"/>
        <v>30</v>
      </c>
      <c r="I31" s="119">
        <v>31</v>
      </c>
      <c r="J31" s="122">
        <v>0</v>
      </c>
      <c r="K31" s="122">
        <v>5</v>
      </c>
      <c r="L31" s="119">
        <v>0</v>
      </c>
      <c r="M31" s="119">
        <v>1</v>
      </c>
      <c r="N31" s="119">
        <v>6</v>
      </c>
      <c r="O31" s="119">
        <v>1</v>
      </c>
      <c r="P31" s="119">
        <f t="shared" si="1"/>
        <v>6</v>
      </c>
      <c r="Q31" s="119" t="s">
        <v>227</v>
      </c>
      <c r="R31" s="119">
        <v>8</v>
      </c>
      <c r="S31" s="119">
        <v>2</v>
      </c>
      <c r="T31" s="119">
        <f t="shared" si="2"/>
        <v>16</v>
      </c>
      <c r="U31" s="123" t="s">
        <v>215</v>
      </c>
      <c r="V31" s="123">
        <v>1</v>
      </c>
      <c r="W31" s="123">
        <v>5</v>
      </c>
      <c r="X31" s="291">
        <f t="shared" si="3"/>
        <v>5</v>
      </c>
      <c r="Y31" s="291">
        <f t="shared" si="4"/>
        <v>57</v>
      </c>
      <c r="Z31" s="124">
        <v>41155</v>
      </c>
      <c r="AA31" s="121"/>
    </row>
    <row r="32" spans="1:27" ht="38.25" customHeight="1">
      <c r="A32" s="111">
        <v>6</v>
      </c>
      <c r="B32" s="109" t="s">
        <v>81</v>
      </c>
      <c r="C32" s="10">
        <v>926024</v>
      </c>
      <c r="D32" s="242">
        <v>1955</v>
      </c>
      <c r="E32" s="242" t="s">
        <v>58</v>
      </c>
      <c r="F32" s="122">
        <v>10</v>
      </c>
      <c r="G32" s="122">
        <v>3</v>
      </c>
      <c r="H32" s="119">
        <f t="shared" si="0"/>
        <v>30</v>
      </c>
      <c r="I32" s="122">
        <v>30</v>
      </c>
      <c r="J32" s="122">
        <v>0</v>
      </c>
      <c r="K32" s="122">
        <v>5</v>
      </c>
      <c r="L32" s="119">
        <v>0</v>
      </c>
      <c r="M32" s="119">
        <v>1</v>
      </c>
      <c r="N32" s="119">
        <v>6</v>
      </c>
      <c r="O32" s="119">
        <v>1</v>
      </c>
      <c r="P32" s="119">
        <f t="shared" si="1"/>
        <v>6</v>
      </c>
      <c r="Q32" s="119" t="s">
        <v>227</v>
      </c>
      <c r="R32" s="119">
        <v>8</v>
      </c>
      <c r="S32" s="119">
        <v>2</v>
      </c>
      <c r="T32" s="119">
        <f t="shared" si="2"/>
        <v>16</v>
      </c>
      <c r="U32" s="123" t="s">
        <v>215</v>
      </c>
      <c r="V32" s="123">
        <v>1</v>
      </c>
      <c r="W32" s="123">
        <v>5</v>
      </c>
      <c r="X32" s="291">
        <f t="shared" si="3"/>
        <v>5</v>
      </c>
      <c r="Y32" s="291">
        <f t="shared" si="4"/>
        <v>57</v>
      </c>
      <c r="Z32" s="124">
        <v>41155</v>
      </c>
      <c r="AA32" s="125"/>
    </row>
    <row r="33" spans="1:27" s="230" customFormat="1" ht="38.25" customHeight="1">
      <c r="A33" s="111">
        <v>7</v>
      </c>
      <c r="B33" s="109" t="s">
        <v>350</v>
      </c>
      <c r="C33" s="10">
        <v>2713166</v>
      </c>
      <c r="D33" s="242">
        <v>1956</v>
      </c>
      <c r="E33" s="242" t="s">
        <v>58</v>
      </c>
      <c r="F33" s="122">
        <v>10</v>
      </c>
      <c r="G33" s="122">
        <v>3</v>
      </c>
      <c r="H33" s="119">
        <f t="shared" si="0"/>
        <v>30</v>
      </c>
      <c r="I33" s="122">
        <v>35</v>
      </c>
      <c r="J33" s="122">
        <v>0</v>
      </c>
      <c r="K33" s="122">
        <v>5</v>
      </c>
      <c r="L33" s="119">
        <v>0</v>
      </c>
      <c r="M33" s="119">
        <v>1</v>
      </c>
      <c r="N33" s="119">
        <v>6</v>
      </c>
      <c r="O33" s="119">
        <v>1</v>
      </c>
      <c r="P33" s="119">
        <f t="shared" si="1"/>
        <v>6</v>
      </c>
      <c r="Q33" s="119" t="s">
        <v>214</v>
      </c>
      <c r="R33" s="119">
        <v>6</v>
      </c>
      <c r="S33" s="119">
        <v>2</v>
      </c>
      <c r="T33" s="119">
        <f t="shared" si="2"/>
        <v>12</v>
      </c>
      <c r="U33" s="123" t="s">
        <v>215</v>
      </c>
      <c r="V33" s="123">
        <v>1</v>
      </c>
      <c r="W33" s="123">
        <v>5</v>
      </c>
      <c r="X33" s="291">
        <f t="shared" si="3"/>
        <v>5</v>
      </c>
      <c r="Y33" s="291">
        <f t="shared" si="4"/>
        <v>53</v>
      </c>
      <c r="Z33" s="124">
        <v>41176</v>
      </c>
      <c r="AA33" s="229"/>
    </row>
    <row r="34" spans="1:27" s="230" customFormat="1" ht="38.25" customHeight="1">
      <c r="A34" s="111">
        <v>8</v>
      </c>
      <c r="B34" s="109" t="s">
        <v>351</v>
      </c>
      <c r="C34" s="10">
        <v>1324138</v>
      </c>
      <c r="D34" s="242">
        <v>1962</v>
      </c>
      <c r="E34" s="242" t="s">
        <v>58</v>
      </c>
      <c r="F34" s="122">
        <v>10</v>
      </c>
      <c r="G34" s="122">
        <v>3</v>
      </c>
      <c r="H34" s="119">
        <f t="shared" si="0"/>
        <v>30</v>
      </c>
      <c r="I34" s="122">
        <v>32</v>
      </c>
      <c r="J34" s="122">
        <v>0</v>
      </c>
      <c r="K34" s="122">
        <v>5</v>
      </c>
      <c r="L34" s="119">
        <v>0</v>
      </c>
      <c r="M34" s="119">
        <v>1</v>
      </c>
      <c r="N34" s="119">
        <v>6</v>
      </c>
      <c r="O34" s="119">
        <v>1</v>
      </c>
      <c r="P34" s="119">
        <f t="shared" si="1"/>
        <v>6</v>
      </c>
      <c r="Q34" s="119" t="s">
        <v>214</v>
      </c>
      <c r="R34" s="119">
        <v>6</v>
      </c>
      <c r="S34" s="119">
        <v>2</v>
      </c>
      <c r="T34" s="119">
        <f t="shared" si="2"/>
        <v>12</v>
      </c>
      <c r="U34" s="123" t="s">
        <v>215</v>
      </c>
      <c r="V34" s="123">
        <v>1</v>
      </c>
      <c r="W34" s="123">
        <v>5</v>
      </c>
      <c r="X34" s="291">
        <f t="shared" si="3"/>
        <v>5</v>
      </c>
      <c r="Y34" s="291">
        <f t="shared" si="4"/>
        <v>53</v>
      </c>
      <c r="Z34" s="124">
        <v>41155</v>
      </c>
      <c r="AA34" s="229"/>
    </row>
    <row r="35" spans="1:27" s="230" customFormat="1" ht="38.25" customHeight="1">
      <c r="A35" s="111">
        <v>9</v>
      </c>
      <c r="B35" s="109" t="s">
        <v>352</v>
      </c>
      <c r="C35" s="10">
        <v>1202205</v>
      </c>
      <c r="D35" s="242">
        <v>1958</v>
      </c>
      <c r="E35" s="242" t="s">
        <v>58</v>
      </c>
      <c r="F35" s="122">
        <v>10</v>
      </c>
      <c r="G35" s="122">
        <v>3</v>
      </c>
      <c r="H35" s="119">
        <f t="shared" si="0"/>
        <v>30</v>
      </c>
      <c r="I35" s="122">
        <v>33</v>
      </c>
      <c r="J35" s="122">
        <v>0</v>
      </c>
      <c r="K35" s="122">
        <v>5</v>
      </c>
      <c r="L35" s="119">
        <v>0</v>
      </c>
      <c r="M35" s="119">
        <v>1</v>
      </c>
      <c r="N35" s="119">
        <v>6</v>
      </c>
      <c r="O35" s="119">
        <v>1</v>
      </c>
      <c r="P35" s="119">
        <f t="shared" si="1"/>
        <v>6</v>
      </c>
      <c r="Q35" s="119" t="s">
        <v>214</v>
      </c>
      <c r="R35" s="119">
        <v>6</v>
      </c>
      <c r="S35" s="119">
        <v>2</v>
      </c>
      <c r="T35" s="119">
        <f t="shared" si="2"/>
        <v>12</v>
      </c>
      <c r="U35" s="123" t="s">
        <v>215</v>
      </c>
      <c r="V35" s="123">
        <v>1</v>
      </c>
      <c r="W35" s="123">
        <v>5</v>
      </c>
      <c r="X35" s="291">
        <f t="shared" si="3"/>
        <v>5</v>
      </c>
      <c r="Y35" s="291">
        <f t="shared" si="4"/>
        <v>53</v>
      </c>
      <c r="Z35" s="124">
        <v>41155</v>
      </c>
      <c r="AA35" s="229"/>
    </row>
    <row r="36" spans="1:27" ht="33" customHeight="1">
      <c r="A36" s="111">
        <v>10</v>
      </c>
      <c r="B36" s="109" t="s">
        <v>89</v>
      </c>
      <c r="C36" s="10">
        <v>249253</v>
      </c>
      <c r="D36" s="242">
        <v>1954</v>
      </c>
      <c r="E36" s="242" t="s">
        <v>58</v>
      </c>
      <c r="F36" s="119">
        <v>10</v>
      </c>
      <c r="G36" s="122">
        <v>3</v>
      </c>
      <c r="H36" s="119">
        <f t="shared" si="0"/>
        <v>30</v>
      </c>
      <c r="I36" s="119">
        <v>32</v>
      </c>
      <c r="J36" s="122">
        <v>0</v>
      </c>
      <c r="K36" s="122">
        <v>5</v>
      </c>
      <c r="L36" s="119">
        <v>0</v>
      </c>
      <c r="M36" s="119">
        <v>1</v>
      </c>
      <c r="N36" s="119">
        <v>6</v>
      </c>
      <c r="O36" s="119">
        <v>1</v>
      </c>
      <c r="P36" s="119">
        <f t="shared" si="1"/>
        <v>6</v>
      </c>
      <c r="Q36" s="119" t="s">
        <v>228</v>
      </c>
      <c r="R36" s="119">
        <v>6</v>
      </c>
      <c r="S36" s="119">
        <v>2</v>
      </c>
      <c r="T36" s="119">
        <f t="shared" si="2"/>
        <v>12</v>
      </c>
      <c r="U36" s="123" t="s">
        <v>215</v>
      </c>
      <c r="V36" s="123">
        <v>1</v>
      </c>
      <c r="W36" s="123">
        <v>5</v>
      </c>
      <c r="X36" s="291">
        <f t="shared" si="3"/>
        <v>5</v>
      </c>
      <c r="Y36" s="291">
        <f t="shared" si="4"/>
        <v>53</v>
      </c>
      <c r="Z36" s="124">
        <v>41155</v>
      </c>
      <c r="AA36" s="121"/>
    </row>
    <row r="37" spans="1:27" ht="33" customHeight="1">
      <c r="A37" s="111">
        <v>11</v>
      </c>
      <c r="B37" s="109" t="s">
        <v>69</v>
      </c>
      <c r="C37" s="42">
        <v>466488</v>
      </c>
      <c r="D37" s="242">
        <v>1957</v>
      </c>
      <c r="E37" s="242" t="s">
        <v>58</v>
      </c>
      <c r="F37" s="119">
        <v>10</v>
      </c>
      <c r="G37" s="122">
        <v>3</v>
      </c>
      <c r="H37" s="119">
        <f t="shared" si="0"/>
        <v>30</v>
      </c>
      <c r="I37" s="119">
        <v>34</v>
      </c>
      <c r="J37" s="122">
        <v>0</v>
      </c>
      <c r="K37" s="122">
        <v>5</v>
      </c>
      <c r="L37" s="119">
        <v>0</v>
      </c>
      <c r="M37" s="119">
        <v>1</v>
      </c>
      <c r="N37" s="119">
        <v>6</v>
      </c>
      <c r="O37" s="119">
        <v>1</v>
      </c>
      <c r="P37" s="119">
        <f t="shared" si="1"/>
        <v>6</v>
      </c>
      <c r="Q37" s="119" t="s">
        <v>228</v>
      </c>
      <c r="R37" s="119">
        <v>6</v>
      </c>
      <c r="S37" s="119">
        <v>2</v>
      </c>
      <c r="T37" s="119">
        <f t="shared" si="2"/>
        <v>12</v>
      </c>
      <c r="U37" s="123" t="s">
        <v>215</v>
      </c>
      <c r="V37" s="123">
        <v>1</v>
      </c>
      <c r="W37" s="123">
        <v>5</v>
      </c>
      <c r="X37" s="291">
        <f t="shared" si="3"/>
        <v>5</v>
      </c>
      <c r="Y37" s="291">
        <f t="shared" si="4"/>
        <v>53</v>
      </c>
      <c r="Z37" s="124">
        <v>41155</v>
      </c>
      <c r="AA37" s="121"/>
    </row>
    <row r="38" spans="1:27" ht="32.25" customHeight="1">
      <c r="A38" s="111">
        <v>12</v>
      </c>
      <c r="B38" s="109" t="s">
        <v>93</v>
      </c>
      <c r="C38" s="10">
        <v>1982093</v>
      </c>
      <c r="D38" s="242">
        <v>1917</v>
      </c>
      <c r="E38" s="242" t="s">
        <v>58</v>
      </c>
      <c r="F38" s="119">
        <v>10</v>
      </c>
      <c r="G38" s="122">
        <v>3</v>
      </c>
      <c r="H38" s="119">
        <f t="shared" si="0"/>
        <v>30</v>
      </c>
      <c r="I38" s="119">
        <v>34</v>
      </c>
      <c r="J38" s="122">
        <v>0</v>
      </c>
      <c r="K38" s="122">
        <v>5</v>
      </c>
      <c r="L38" s="119">
        <v>0</v>
      </c>
      <c r="M38" s="119">
        <v>1</v>
      </c>
      <c r="N38" s="119">
        <v>6</v>
      </c>
      <c r="O38" s="119">
        <v>1</v>
      </c>
      <c r="P38" s="119">
        <f t="shared" si="1"/>
        <v>6</v>
      </c>
      <c r="Q38" s="119" t="s">
        <v>228</v>
      </c>
      <c r="R38" s="119">
        <v>6</v>
      </c>
      <c r="S38" s="119">
        <v>2</v>
      </c>
      <c r="T38" s="119">
        <f t="shared" si="2"/>
        <v>12</v>
      </c>
      <c r="U38" s="123" t="s">
        <v>215</v>
      </c>
      <c r="V38" s="123">
        <v>1</v>
      </c>
      <c r="W38" s="123">
        <v>5</v>
      </c>
      <c r="X38" s="291">
        <f t="shared" si="3"/>
        <v>5</v>
      </c>
      <c r="Y38" s="291">
        <f t="shared" si="4"/>
        <v>53</v>
      </c>
      <c r="Z38" s="124">
        <v>41155</v>
      </c>
      <c r="AA38" s="121"/>
    </row>
    <row r="39" spans="1:27" ht="45.75" customHeight="1">
      <c r="A39" s="111">
        <v>13</v>
      </c>
      <c r="B39" s="109" t="s">
        <v>68</v>
      </c>
      <c r="C39" s="42">
        <v>361484</v>
      </c>
      <c r="D39" s="242">
        <v>1959</v>
      </c>
      <c r="E39" s="242" t="s">
        <v>58</v>
      </c>
      <c r="F39" s="119">
        <v>10</v>
      </c>
      <c r="G39" s="122">
        <v>3</v>
      </c>
      <c r="H39" s="119">
        <f t="shared" si="0"/>
        <v>30</v>
      </c>
      <c r="I39" s="119">
        <v>32</v>
      </c>
      <c r="J39" s="122">
        <v>0</v>
      </c>
      <c r="K39" s="122">
        <v>5</v>
      </c>
      <c r="L39" s="119">
        <v>0</v>
      </c>
      <c r="M39" s="119">
        <v>1</v>
      </c>
      <c r="N39" s="119">
        <v>6</v>
      </c>
      <c r="O39" s="119">
        <v>1</v>
      </c>
      <c r="P39" s="119">
        <f t="shared" si="1"/>
        <v>6</v>
      </c>
      <c r="Q39" s="119" t="s">
        <v>228</v>
      </c>
      <c r="R39" s="119">
        <v>6</v>
      </c>
      <c r="S39" s="119">
        <v>2</v>
      </c>
      <c r="T39" s="119">
        <f t="shared" si="2"/>
        <v>12</v>
      </c>
      <c r="U39" s="123" t="s">
        <v>215</v>
      </c>
      <c r="V39" s="123">
        <v>1</v>
      </c>
      <c r="W39" s="123">
        <v>5</v>
      </c>
      <c r="X39" s="291">
        <f t="shared" si="3"/>
        <v>5</v>
      </c>
      <c r="Y39" s="291">
        <f t="shared" si="4"/>
        <v>53</v>
      </c>
      <c r="Z39" s="124">
        <v>41155</v>
      </c>
      <c r="AA39" s="121"/>
    </row>
    <row r="40" spans="1:27" ht="36.75" customHeight="1">
      <c r="A40" s="111">
        <v>14</v>
      </c>
      <c r="B40" s="109" t="s">
        <v>80</v>
      </c>
      <c r="C40" s="10">
        <v>365632</v>
      </c>
      <c r="D40" s="242">
        <v>1961</v>
      </c>
      <c r="E40" s="242" t="s">
        <v>58</v>
      </c>
      <c r="F40" s="119">
        <v>10</v>
      </c>
      <c r="G40" s="122">
        <v>3</v>
      </c>
      <c r="H40" s="119">
        <f t="shared" si="0"/>
        <v>30</v>
      </c>
      <c r="I40" s="119">
        <v>31</v>
      </c>
      <c r="J40" s="122">
        <v>0</v>
      </c>
      <c r="K40" s="122">
        <v>5</v>
      </c>
      <c r="L40" s="119">
        <v>0</v>
      </c>
      <c r="M40" s="119">
        <v>1</v>
      </c>
      <c r="N40" s="119">
        <v>6</v>
      </c>
      <c r="O40" s="119">
        <v>1</v>
      </c>
      <c r="P40" s="119">
        <f t="shared" si="1"/>
        <v>6</v>
      </c>
      <c r="Q40" s="119" t="s">
        <v>228</v>
      </c>
      <c r="R40" s="119">
        <v>6</v>
      </c>
      <c r="S40" s="119">
        <v>2</v>
      </c>
      <c r="T40" s="119">
        <f t="shared" si="2"/>
        <v>12</v>
      </c>
      <c r="U40" s="123" t="s">
        <v>215</v>
      </c>
      <c r="V40" s="123">
        <v>1</v>
      </c>
      <c r="W40" s="123">
        <v>5</v>
      </c>
      <c r="X40" s="291">
        <f t="shared" si="3"/>
        <v>5</v>
      </c>
      <c r="Y40" s="291">
        <f t="shared" si="4"/>
        <v>53</v>
      </c>
      <c r="Z40" s="124">
        <v>41155</v>
      </c>
      <c r="AA40" s="121"/>
    </row>
    <row r="41" spans="1:27" ht="35.25" customHeight="1">
      <c r="A41" s="111">
        <v>15</v>
      </c>
      <c r="B41" s="109" t="s">
        <v>90</v>
      </c>
      <c r="C41" s="10">
        <v>1339799</v>
      </c>
      <c r="D41" s="242">
        <v>1957</v>
      </c>
      <c r="E41" s="242" t="s">
        <v>58</v>
      </c>
      <c r="F41" s="119">
        <v>10</v>
      </c>
      <c r="G41" s="122">
        <v>3</v>
      </c>
      <c r="H41" s="119">
        <f t="shared" si="0"/>
        <v>30</v>
      </c>
      <c r="I41" s="119">
        <v>31</v>
      </c>
      <c r="J41" s="122">
        <v>0</v>
      </c>
      <c r="K41" s="122">
        <v>5</v>
      </c>
      <c r="L41" s="119">
        <v>0</v>
      </c>
      <c r="M41" s="119">
        <v>1</v>
      </c>
      <c r="N41" s="119">
        <v>6</v>
      </c>
      <c r="O41" s="119">
        <v>1</v>
      </c>
      <c r="P41" s="119">
        <f t="shared" si="1"/>
        <v>6</v>
      </c>
      <c r="Q41" s="119" t="s">
        <v>228</v>
      </c>
      <c r="R41" s="119">
        <v>6</v>
      </c>
      <c r="S41" s="119">
        <v>2</v>
      </c>
      <c r="T41" s="119">
        <f t="shared" si="2"/>
        <v>12</v>
      </c>
      <c r="U41" s="123" t="s">
        <v>215</v>
      </c>
      <c r="V41" s="123">
        <v>1</v>
      </c>
      <c r="W41" s="123">
        <v>5</v>
      </c>
      <c r="X41" s="291">
        <f t="shared" si="3"/>
        <v>5</v>
      </c>
      <c r="Y41" s="291">
        <f t="shared" si="4"/>
        <v>53</v>
      </c>
      <c r="Z41" s="124">
        <v>41155</v>
      </c>
      <c r="AA41" s="121"/>
    </row>
    <row r="42" spans="1:27" ht="35.25" customHeight="1">
      <c r="A42" s="111">
        <v>16</v>
      </c>
      <c r="B42" s="109" t="s">
        <v>67</v>
      </c>
      <c r="C42" s="10">
        <v>923653</v>
      </c>
      <c r="D42" s="242">
        <v>1961</v>
      </c>
      <c r="E42" s="242" t="s">
        <v>58</v>
      </c>
      <c r="F42" s="119">
        <v>10</v>
      </c>
      <c r="G42" s="122">
        <v>3</v>
      </c>
      <c r="H42" s="119">
        <f t="shared" si="0"/>
        <v>30</v>
      </c>
      <c r="I42" s="119">
        <v>30</v>
      </c>
      <c r="J42" s="122">
        <v>0</v>
      </c>
      <c r="K42" s="122">
        <v>5</v>
      </c>
      <c r="L42" s="119">
        <v>0</v>
      </c>
      <c r="M42" s="119">
        <v>1</v>
      </c>
      <c r="N42" s="119">
        <v>6</v>
      </c>
      <c r="O42" s="119">
        <v>1</v>
      </c>
      <c r="P42" s="119">
        <f t="shared" si="1"/>
        <v>6</v>
      </c>
      <c r="Q42" s="119" t="s">
        <v>228</v>
      </c>
      <c r="R42" s="119">
        <v>6</v>
      </c>
      <c r="S42" s="119">
        <v>2</v>
      </c>
      <c r="T42" s="119">
        <f t="shared" si="2"/>
        <v>12</v>
      </c>
      <c r="U42" s="123" t="s">
        <v>215</v>
      </c>
      <c r="V42" s="123">
        <v>1</v>
      </c>
      <c r="W42" s="123">
        <v>5</v>
      </c>
      <c r="X42" s="291">
        <f t="shared" si="3"/>
        <v>5</v>
      </c>
      <c r="Y42" s="291">
        <f t="shared" si="4"/>
        <v>53</v>
      </c>
      <c r="Z42" s="124">
        <v>41155</v>
      </c>
      <c r="AA42" s="121"/>
    </row>
    <row r="43" spans="1:27" ht="37.5" customHeight="1">
      <c r="A43" s="111">
        <v>17</v>
      </c>
      <c r="B43" s="109" t="s">
        <v>75</v>
      </c>
      <c r="C43" s="42">
        <v>8203555</v>
      </c>
      <c r="D43" s="242">
        <v>1974</v>
      </c>
      <c r="E43" s="242" t="s">
        <v>58</v>
      </c>
      <c r="F43" s="119">
        <v>8</v>
      </c>
      <c r="G43" s="122">
        <v>3</v>
      </c>
      <c r="H43" s="119">
        <f t="shared" si="0"/>
        <v>24</v>
      </c>
      <c r="I43" s="119">
        <v>29</v>
      </c>
      <c r="J43" s="122">
        <v>0</v>
      </c>
      <c r="K43" s="122">
        <v>5</v>
      </c>
      <c r="L43" s="119">
        <v>0</v>
      </c>
      <c r="M43" s="119">
        <v>2</v>
      </c>
      <c r="N43" s="119">
        <v>8</v>
      </c>
      <c r="O43" s="119">
        <v>1</v>
      </c>
      <c r="P43" s="119">
        <f t="shared" si="1"/>
        <v>8</v>
      </c>
      <c r="Q43" s="119" t="s">
        <v>227</v>
      </c>
      <c r="R43" s="119">
        <v>8</v>
      </c>
      <c r="S43" s="119">
        <v>2</v>
      </c>
      <c r="T43" s="119">
        <f t="shared" si="2"/>
        <v>16</v>
      </c>
      <c r="U43" s="123" t="s">
        <v>215</v>
      </c>
      <c r="V43" s="123">
        <v>1</v>
      </c>
      <c r="W43" s="123">
        <v>5</v>
      </c>
      <c r="X43" s="291">
        <f t="shared" si="3"/>
        <v>5</v>
      </c>
      <c r="Y43" s="291">
        <f t="shared" si="4"/>
        <v>53</v>
      </c>
      <c r="Z43" s="124">
        <v>41155</v>
      </c>
      <c r="AA43" s="121"/>
    </row>
    <row r="44" spans="1:27" ht="42" customHeight="1">
      <c r="A44" s="111">
        <v>18</v>
      </c>
      <c r="B44" s="109" t="s">
        <v>246</v>
      </c>
      <c r="C44" s="10">
        <v>2017072</v>
      </c>
      <c r="D44" s="242">
        <v>1939</v>
      </c>
      <c r="E44" s="242" t="s">
        <v>58</v>
      </c>
      <c r="F44" s="122">
        <v>10</v>
      </c>
      <c r="G44" s="122">
        <v>3</v>
      </c>
      <c r="H44" s="119">
        <f t="shared" si="0"/>
        <v>30</v>
      </c>
      <c r="I44" s="122">
        <v>36</v>
      </c>
      <c r="J44" s="122">
        <v>0</v>
      </c>
      <c r="K44" s="122">
        <v>5</v>
      </c>
      <c r="L44" s="119">
        <v>0</v>
      </c>
      <c r="M44" s="119">
        <v>1</v>
      </c>
      <c r="N44" s="119">
        <v>6</v>
      </c>
      <c r="O44" s="119">
        <v>1</v>
      </c>
      <c r="P44" s="119">
        <f t="shared" si="1"/>
        <v>6</v>
      </c>
      <c r="Q44" s="119" t="s">
        <v>228</v>
      </c>
      <c r="R44" s="119">
        <v>6</v>
      </c>
      <c r="S44" s="119">
        <v>2</v>
      </c>
      <c r="T44" s="119">
        <f t="shared" si="2"/>
        <v>12</v>
      </c>
      <c r="U44" s="123" t="s">
        <v>215</v>
      </c>
      <c r="V44" s="123">
        <v>1</v>
      </c>
      <c r="W44" s="123">
        <v>5</v>
      </c>
      <c r="X44" s="291">
        <f t="shared" si="3"/>
        <v>5</v>
      </c>
      <c r="Y44" s="291">
        <f t="shared" si="4"/>
        <v>53</v>
      </c>
      <c r="Z44" s="124">
        <v>41002</v>
      </c>
      <c r="AA44" s="125"/>
    </row>
    <row r="45" spans="1:27" ht="33" customHeight="1">
      <c r="A45" s="111">
        <v>19</v>
      </c>
      <c r="B45" s="109" t="s">
        <v>71</v>
      </c>
      <c r="C45" s="10">
        <v>4795197</v>
      </c>
      <c r="D45" s="242">
        <v>1977</v>
      </c>
      <c r="E45" s="242" t="s">
        <v>58</v>
      </c>
      <c r="F45" s="119">
        <v>8</v>
      </c>
      <c r="G45" s="122">
        <v>3</v>
      </c>
      <c r="H45" s="119">
        <f t="shared" si="0"/>
        <v>24</v>
      </c>
      <c r="I45" s="119">
        <v>32</v>
      </c>
      <c r="J45" s="122">
        <v>0</v>
      </c>
      <c r="K45" s="122">
        <v>5</v>
      </c>
      <c r="L45" s="119">
        <v>0</v>
      </c>
      <c r="M45" s="119">
        <v>1</v>
      </c>
      <c r="N45" s="119">
        <v>6</v>
      </c>
      <c r="O45" s="119">
        <v>1</v>
      </c>
      <c r="P45" s="119">
        <f t="shared" si="1"/>
        <v>6</v>
      </c>
      <c r="Q45" s="119" t="s">
        <v>227</v>
      </c>
      <c r="R45" s="119">
        <v>8</v>
      </c>
      <c r="S45" s="119">
        <v>2</v>
      </c>
      <c r="T45" s="119">
        <f t="shared" si="2"/>
        <v>16</v>
      </c>
      <c r="U45" s="123" t="s">
        <v>215</v>
      </c>
      <c r="V45" s="123">
        <v>1</v>
      </c>
      <c r="W45" s="123">
        <v>5</v>
      </c>
      <c r="X45" s="291">
        <f t="shared" si="3"/>
        <v>5</v>
      </c>
      <c r="Y45" s="291">
        <f t="shared" si="4"/>
        <v>51</v>
      </c>
      <c r="Z45" s="124">
        <v>41155</v>
      </c>
      <c r="AA45" s="121"/>
    </row>
    <row r="46" spans="1:27" ht="31.5" customHeight="1">
      <c r="A46" s="111">
        <v>20</v>
      </c>
      <c r="B46" s="109" t="s">
        <v>73</v>
      </c>
      <c r="C46" s="10">
        <v>8501127</v>
      </c>
      <c r="D46" s="242">
        <v>1966</v>
      </c>
      <c r="E46" s="242" t="s">
        <v>58</v>
      </c>
      <c r="F46" s="119">
        <v>8</v>
      </c>
      <c r="G46" s="122">
        <v>3</v>
      </c>
      <c r="H46" s="119">
        <f t="shared" si="0"/>
        <v>24</v>
      </c>
      <c r="I46" s="119">
        <v>31</v>
      </c>
      <c r="J46" s="122">
        <v>0</v>
      </c>
      <c r="K46" s="122">
        <v>5</v>
      </c>
      <c r="L46" s="119">
        <v>0</v>
      </c>
      <c r="M46" s="119">
        <v>1</v>
      </c>
      <c r="N46" s="119">
        <v>6</v>
      </c>
      <c r="O46" s="119">
        <v>1</v>
      </c>
      <c r="P46" s="119">
        <f t="shared" si="1"/>
        <v>6</v>
      </c>
      <c r="Q46" s="119" t="s">
        <v>227</v>
      </c>
      <c r="R46" s="119">
        <v>8</v>
      </c>
      <c r="S46" s="119">
        <v>2</v>
      </c>
      <c r="T46" s="119">
        <f t="shared" si="2"/>
        <v>16</v>
      </c>
      <c r="U46" s="123" t="s">
        <v>215</v>
      </c>
      <c r="V46" s="123">
        <v>1</v>
      </c>
      <c r="W46" s="123">
        <v>5</v>
      </c>
      <c r="X46" s="291">
        <f t="shared" si="3"/>
        <v>5</v>
      </c>
      <c r="Y46" s="291">
        <f t="shared" si="4"/>
        <v>51</v>
      </c>
      <c r="Z46" s="124">
        <v>41155</v>
      </c>
      <c r="AA46" s="121"/>
    </row>
    <row r="47" spans="1:27" ht="36" customHeight="1">
      <c r="A47" s="111">
        <v>21</v>
      </c>
      <c r="B47" s="109" t="s">
        <v>74</v>
      </c>
      <c r="C47" s="10">
        <v>2553081</v>
      </c>
      <c r="D47" s="242">
        <v>1966</v>
      </c>
      <c r="E47" s="242" t="s">
        <v>58</v>
      </c>
      <c r="F47" s="119">
        <v>8</v>
      </c>
      <c r="G47" s="122">
        <v>3</v>
      </c>
      <c r="H47" s="119">
        <f t="shared" si="0"/>
        <v>24</v>
      </c>
      <c r="I47" s="119">
        <v>30</v>
      </c>
      <c r="J47" s="122">
        <v>0</v>
      </c>
      <c r="K47" s="122">
        <v>5</v>
      </c>
      <c r="L47" s="119">
        <v>0</v>
      </c>
      <c r="M47" s="119">
        <v>1</v>
      </c>
      <c r="N47" s="119">
        <v>6</v>
      </c>
      <c r="O47" s="119">
        <v>1</v>
      </c>
      <c r="P47" s="119">
        <f t="shared" si="1"/>
        <v>6</v>
      </c>
      <c r="Q47" s="119" t="s">
        <v>227</v>
      </c>
      <c r="R47" s="119">
        <v>8</v>
      </c>
      <c r="S47" s="119">
        <v>2</v>
      </c>
      <c r="T47" s="119">
        <f t="shared" si="2"/>
        <v>16</v>
      </c>
      <c r="U47" s="123" t="s">
        <v>215</v>
      </c>
      <c r="V47" s="123">
        <v>1</v>
      </c>
      <c r="W47" s="123">
        <v>5</v>
      </c>
      <c r="X47" s="291">
        <f t="shared" si="3"/>
        <v>5</v>
      </c>
      <c r="Y47" s="291">
        <f t="shared" si="4"/>
        <v>51</v>
      </c>
      <c r="Z47" s="124">
        <v>41155</v>
      </c>
      <c r="AA47" s="121"/>
    </row>
    <row r="48" spans="1:27" ht="34.5" customHeight="1">
      <c r="A48" s="111">
        <v>22</v>
      </c>
      <c r="B48" s="109" t="s">
        <v>77</v>
      </c>
      <c r="C48" s="10">
        <v>6294905</v>
      </c>
      <c r="D48" s="242">
        <v>1970</v>
      </c>
      <c r="E48" s="242" t="s">
        <v>58</v>
      </c>
      <c r="F48" s="119">
        <v>8</v>
      </c>
      <c r="G48" s="122">
        <v>3</v>
      </c>
      <c r="H48" s="119">
        <f t="shared" si="0"/>
        <v>24</v>
      </c>
      <c r="I48" s="119">
        <v>30</v>
      </c>
      <c r="J48" s="122">
        <v>0</v>
      </c>
      <c r="K48" s="122">
        <v>5</v>
      </c>
      <c r="L48" s="119">
        <v>0</v>
      </c>
      <c r="M48" s="119">
        <v>1</v>
      </c>
      <c r="N48" s="119">
        <v>6</v>
      </c>
      <c r="O48" s="119">
        <v>1</v>
      </c>
      <c r="P48" s="119">
        <f t="shared" si="1"/>
        <v>6</v>
      </c>
      <c r="Q48" s="119" t="s">
        <v>227</v>
      </c>
      <c r="R48" s="119">
        <v>8</v>
      </c>
      <c r="S48" s="119">
        <v>2</v>
      </c>
      <c r="T48" s="119">
        <f t="shared" si="2"/>
        <v>16</v>
      </c>
      <c r="U48" s="123" t="s">
        <v>215</v>
      </c>
      <c r="V48" s="123">
        <v>1</v>
      </c>
      <c r="W48" s="123">
        <v>5</v>
      </c>
      <c r="X48" s="291">
        <f t="shared" si="3"/>
        <v>5</v>
      </c>
      <c r="Y48" s="291">
        <f t="shared" si="4"/>
        <v>51</v>
      </c>
      <c r="Z48" s="124">
        <v>41155</v>
      </c>
      <c r="AA48" s="121"/>
    </row>
    <row r="49" spans="1:27" ht="32.25" customHeight="1">
      <c r="A49" s="111">
        <v>23</v>
      </c>
      <c r="B49" s="109" t="s">
        <v>70</v>
      </c>
      <c r="C49" s="10">
        <v>2652302</v>
      </c>
      <c r="D49" s="242">
        <v>1980</v>
      </c>
      <c r="E49" s="242" t="s">
        <v>58</v>
      </c>
      <c r="F49" s="119">
        <v>8</v>
      </c>
      <c r="G49" s="122">
        <v>3</v>
      </c>
      <c r="H49" s="119">
        <f t="shared" si="0"/>
        <v>24</v>
      </c>
      <c r="I49" s="119">
        <v>30</v>
      </c>
      <c r="J49" s="122">
        <v>0</v>
      </c>
      <c r="K49" s="122">
        <v>5</v>
      </c>
      <c r="L49" s="119">
        <v>0</v>
      </c>
      <c r="M49" s="119">
        <v>1</v>
      </c>
      <c r="N49" s="119">
        <v>6</v>
      </c>
      <c r="O49" s="119">
        <v>1</v>
      </c>
      <c r="P49" s="119">
        <f t="shared" si="1"/>
        <v>6</v>
      </c>
      <c r="Q49" s="119" t="s">
        <v>227</v>
      </c>
      <c r="R49" s="119">
        <v>8</v>
      </c>
      <c r="S49" s="119">
        <v>2</v>
      </c>
      <c r="T49" s="119">
        <f t="shared" si="2"/>
        <v>16</v>
      </c>
      <c r="U49" s="123" t="s">
        <v>215</v>
      </c>
      <c r="V49" s="123">
        <v>1</v>
      </c>
      <c r="W49" s="123">
        <v>5</v>
      </c>
      <c r="X49" s="291">
        <f t="shared" si="3"/>
        <v>5</v>
      </c>
      <c r="Y49" s="291">
        <f t="shared" si="4"/>
        <v>51</v>
      </c>
      <c r="Z49" s="124">
        <v>41155</v>
      </c>
      <c r="AA49" s="121"/>
    </row>
    <row r="50" spans="1:27" ht="32.25" customHeight="1">
      <c r="A50" s="111">
        <v>24</v>
      </c>
      <c r="B50" s="109" t="s">
        <v>76</v>
      </c>
      <c r="C50" s="10">
        <v>6294905</v>
      </c>
      <c r="D50" s="242">
        <v>1972</v>
      </c>
      <c r="E50" s="242" t="s">
        <v>58</v>
      </c>
      <c r="F50" s="119">
        <v>8</v>
      </c>
      <c r="G50" s="122">
        <v>3</v>
      </c>
      <c r="H50" s="119">
        <f t="shared" si="0"/>
        <v>24</v>
      </c>
      <c r="I50" s="119">
        <v>29</v>
      </c>
      <c r="J50" s="122">
        <v>0</v>
      </c>
      <c r="K50" s="122">
        <v>5</v>
      </c>
      <c r="L50" s="119">
        <v>0</v>
      </c>
      <c r="M50" s="119">
        <v>1</v>
      </c>
      <c r="N50" s="119">
        <v>6</v>
      </c>
      <c r="O50" s="119">
        <v>1</v>
      </c>
      <c r="P50" s="119">
        <f t="shared" si="1"/>
        <v>6</v>
      </c>
      <c r="Q50" s="119" t="s">
        <v>227</v>
      </c>
      <c r="R50" s="119">
        <v>8</v>
      </c>
      <c r="S50" s="119">
        <v>2</v>
      </c>
      <c r="T50" s="119">
        <f t="shared" si="2"/>
        <v>16</v>
      </c>
      <c r="U50" s="123" t="s">
        <v>215</v>
      </c>
      <c r="V50" s="123">
        <v>1</v>
      </c>
      <c r="W50" s="123">
        <v>5</v>
      </c>
      <c r="X50" s="291">
        <f t="shared" si="3"/>
        <v>5</v>
      </c>
      <c r="Y50" s="291">
        <f t="shared" si="4"/>
        <v>51</v>
      </c>
      <c r="Z50" s="124">
        <v>41155</v>
      </c>
      <c r="AA50" s="121"/>
    </row>
    <row r="51" spans="1:27" ht="36" customHeight="1">
      <c r="A51" s="111">
        <v>25</v>
      </c>
      <c r="B51" s="109" t="s">
        <v>85</v>
      </c>
      <c r="C51" s="10">
        <v>8264809</v>
      </c>
      <c r="D51" s="242">
        <v>1982</v>
      </c>
      <c r="E51" s="242" t="s">
        <v>58</v>
      </c>
      <c r="F51" s="122">
        <v>8</v>
      </c>
      <c r="G51" s="122">
        <v>3</v>
      </c>
      <c r="H51" s="119">
        <f t="shared" si="0"/>
        <v>24</v>
      </c>
      <c r="I51" s="122">
        <v>27</v>
      </c>
      <c r="J51" s="122">
        <v>0</v>
      </c>
      <c r="K51" s="122">
        <v>5</v>
      </c>
      <c r="L51" s="119">
        <v>0</v>
      </c>
      <c r="M51" s="119">
        <v>1</v>
      </c>
      <c r="N51" s="119">
        <v>6</v>
      </c>
      <c r="O51" s="119">
        <v>1</v>
      </c>
      <c r="P51" s="119">
        <f t="shared" si="1"/>
        <v>6</v>
      </c>
      <c r="Q51" s="119" t="s">
        <v>227</v>
      </c>
      <c r="R51" s="119">
        <v>8</v>
      </c>
      <c r="S51" s="119">
        <v>2</v>
      </c>
      <c r="T51" s="119">
        <f t="shared" si="2"/>
        <v>16</v>
      </c>
      <c r="U51" s="123" t="s">
        <v>215</v>
      </c>
      <c r="V51" s="123">
        <v>1</v>
      </c>
      <c r="W51" s="123">
        <v>5</v>
      </c>
      <c r="X51" s="291">
        <f t="shared" si="3"/>
        <v>5</v>
      </c>
      <c r="Y51" s="291">
        <f t="shared" si="4"/>
        <v>51</v>
      </c>
      <c r="Z51" s="124">
        <v>41155</v>
      </c>
      <c r="AA51" s="121"/>
    </row>
    <row r="52" spans="1:27" ht="36.75" customHeight="1">
      <c r="A52" s="111">
        <v>26</v>
      </c>
      <c r="B52" s="109" t="s">
        <v>86</v>
      </c>
      <c r="C52" s="10">
        <v>5810314</v>
      </c>
      <c r="D52" s="242">
        <v>1981</v>
      </c>
      <c r="E52" s="242" t="s">
        <v>58</v>
      </c>
      <c r="F52" s="122">
        <v>8</v>
      </c>
      <c r="G52" s="122">
        <v>3</v>
      </c>
      <c r="H52" s="119">
        <f t="shared" si="0"/>
        <v>24</v>
      </c>
      <c r="I52" s="122">
        <v>28</v>
      </c>
      <c r="J52" s="122">
        <v>0</v>
      </c>
      <c r="K52" s="122">
        <v>5</v>
      </c>
      <c r="L52" s="119">
        <v>0</v>
      </c>
      <c r="M52" s="119">
        <v>1</v>
      </c>
      <c r="N52" s="119">
        <v>6</v>
      </c>
      <c r="O52" s="119">
        <v>1</v>
      </c>
      <c r="P52" s="119">
        <f t="shared" si="1"/>
        <v>6</v>
      </c>
      <c r="Q52" s="119" t="s">
        <v>227</v>
      </c>
      <c r="R52" s="119">
        <v>8</v>
      </c>
      <c r="S52" s="119">
        <v>2</v>
      </c>
      <c r="T52" s="119">
        <f t="shared" si="2"/>
        <v>16</v>
      </c>
      <c r="U52" s="123" t="s">
        <v>215</v>
      </c>
      <c r="V52" s="123">
        <v>1</v>
      </c>
      <c r="W52" s="123">
        <v>5</v>
      </c>
      <c r="X52" s="291">
        <f t="shared" si="3"/>
        <v>5</v>
      </c>
      <c r="Y52" s="291">
        <f t="shared" si="4"/>
        <v>51</v>
      </c>
      <c r="Z52" s="124">
        <v>41155</v>
      </c>
      <c r="AA52" s="125"/>
    </row>
    <row r="53" spans="1:27" ht="39.75" customHeight="1">
      <c r="A53" s="111">
        <v>27</v>
      </c>
      <c r="B53" s="109" t="s">
        <v>79</v>
      </c>
      <c r="C53" s="10">
        <v>8731410</v>
      </c>
      <c r="D53" s="242">
        <v>1977</v>
      </c>
      <c r="E53" s="242" t="s">
        <v>58</v>
      </c>
      <c r="F53" s="119">
        <v>8</v>
      </c>
      <c r="G53" s="122">
        <v>3</v>
      </c>
      <c r="H53" s="119">
        <f t="shared" si="0"/>
        <v>24</v>
      </c>
      <c r="I53" s="119">
        <v>25</v>
      </c>
      <c r="J53" s="122">
        <v>0</v>
      </c>
      <c r="K53" s="122">
        <v>5</v>
      </c>
      <c r="L53" s="119">
        <v>0</v>
      </c>
      <c r="M53" s="119">
        <v>1</v>
      </c>
      <c r="N53" s="119">
        <v>6</v>
      </c>
      <c r="O53" s="119">
        <v>1</v>
      </c>
      <c r="P53" s="119">
        <f t="shared" si="1"/>
        <v>6</v>
      </c>
      <c r="Q53" s="119" t="s">
        <v>227</v>
      </c>
      <c r="R53" s="119">
        <v>8</v>
      </c>
      <c r="S53" s="119">
        <v>2</v>
      </c>
      <c r="T53" s="119">
        <f t="shared" si="2"/>
        <v>16</v>
      </c>
      <c r="U53" s="123" t="s">
        <v>215</v>
      </c>
      <c r="V53" s="123">
        <v>1</v>
      </c>
      <c r="W53" s="123">
        <v>5</v>
      </c>
      <c r="X53" s="291">
        <f t="shared" si="3"/>
        <v>5</v>
      </c>
      <c r="Y53" s="291">
        <f t="shared" si="4"/>
        <v>51</v>
      </c>
      <c r="Z53" s="124">
        <v>41155</v>
      </c>
      <c r="AA53" s="125"/>
    </row>
    <row r="54" spans="1:27" s="230" customFormat="1" ht="39.75" customHeight="1">
      <c r="A54" s="111">
        <v>28</v>
      </c>
      <c r="B54" s="109" t="s">
        <v>354</v>
      </c>
      <c r="C54" s="10">
        <v>987988</v>
      </c>
      <c r="D54" s="242">
        <v>1967</v>
      </c>
      <c r="E54" s="242" t="s">
        <v>58</v>
      </c>
      <c r="F54" s="119">
        <v>8</v>
      </c>
      <c r="G54" s="122">
        <v>3</v>
      </c>
      <c r="H54" s="119">
        <f t="shared" si="0"/>
        <v>24</v>
      </c>
      <c r="I54" s="119">
        <v>29</v>
      </c>
      <c r="J54" s="122">
        <v>0</v>
      </c>
      <c r="K54" s="122">
        <v>5</v>
      </c>
      <c r="L54" s="119">
        <v>0</v>
      </c>
      <c r="M54" s="119">
        <v>1</v>
      </c>
      <c r="N54" s="119">
        <v>6</v>
      </c>
      <c r="O54" s="119">
        <v>1</v>
      </c>
      <c r="P54" s="119">
        <f t="shared" si="1"/>
        <v>6</v>
      </c>
      <c r="Q54" s="119" t="s">
        <v>214</v>
      </c>
      <c r="R54" s="119">
        <v>6</v>
      </c>
      <c r="S54" s="119">
        <v>2</v>
      </c>
      <c r="T54" s="119">
        <f t="shared" si="2"/>
        <v>12</v>
      </c>
      <c r="U54" s="123" t="s">
        <v>215</v>
      </c>
      <c r="V54" s="123">
        <v>1</v>
      </c>
      <c r="W54" s="123">
        <v>5</v>
      </c>
      <c r="X54" s="291">
        <f t="shared" si="3"/>
        <v>5</v>
      </c>
      <c r="Y54" s="291">
        <f t="shared" si="4"/>
        <v>47</v>
      </c>
      <c r="Z54" s="124">
        <v>41155</v>
      </c>
      <c r="AA54" s="229"/>
    </row>
    <row r="55" spans="1:27" s="230" customFormat="1" ht="39.75" customHeight="1">
      <c r="A55" s="111">
        <v>29</v>
      </c>
      <c r="B55" s="109" t="s">
        <v>355</v>
      </c>
      <c r="C55" s="10">
        <v>1304044</v>
      </c>
      <c r="D55" s="242">
        <v>1982</v>
      </c>
      <c r="E55" s="242" t="s">
        <v>58</v>
      </c>
      <c r="F55" s="119">
        <v>8</v>
      </c>
      <c r="G55" s="122">
        <v>3</v>
      </c>
      <c r="H55" s="119">
        <f t="shared" si="0"/>
        <v>24</v>
      </c>
      <c r="I55" s="119">
        <v>24</v>
      </c>
      <c r="J55" s="122">
        <v>0</v>
      </c>
      <c r="K55" s="122">
        <v>5</v>
      </c>
      <c r="L55" s="119">
        <v>0</v>
      </c>
      <c r="M55" s="119">
        <v>1</v>
      </c>
      <c r="N55" s="119">
        <v>6</v>
      </c>
      <c r="O55" s="119">
        <v>1</v>
      </c>
      <c r="P55" s="119">
        <f t="shared" si="1"/>
        <v>6</v>
      </c>
      <c r="Q55" s="119" t="s">
        <v>214</v>
      </c>
      <c r="R55" s="119">
        <v>6</v>
      </c>
      <c r="S55" s="119">
        <v>2</v>
      </c>
      <c r="T55" s="119">
        <v>12</v>
      </c>
      <c r="U55" s="123" t="s">
        <v>215</v>
      </c>
      <c r="V55" s="123">
        <v>1</v>
      </c>
      <c r="W55" s="123">
        <v>5</v>
      </c>
      <c r="X55" s="291">
        <f t="shared" si="3"/>
        <v>5</v>
      </c>
      <c r="Y55" s="291">
        <f t="shared" si="4"/>
        <v>47</v>
      </c>
      <c r="Z55" s="124">
        <v>41155</v>
      </c>
      <c r="AA55" s="229"/>
    </row>
    <row r="56" spans="1:27" s="230" customFormat="1" ht="39.75" customHeight="1">
      <c r="A56" s="111">
        <v>30</v>
      </c>
      <c r="B56" s="109" t="s">
        <v>353</v>
      </c>
      <c r="C56" s="10">
        <v>1230280</v>
      </c>
      <c r="D56" s="242">
        <v>1971</v>
      </c>
      <c r="E56" s="242" t="s">
        <v>58</v>
      </c>
      <c r="F56" s="119">
        <v>8</v>
      </c>
      <c r="G56" s="122">
        <v>3</v>
      </c>
      <c r="H56" s="119">
        <f t="shared" si="0"/>
        <v>24</v>
      </c>
      <c r="I56" s="119">
        <v>32</v>
      </c>
      <c r="J56" s="122">
        <v>0</v>
      </c>
      <c r="K56" s="122">
        <v>5</v>
      </c>
      <c r="L56" s="119">
        <v>0</v>
      </c>
      <c r="M56" s="119">
        <v>1</v>
      </c>
      <c r="N56" s="119">
        <v>6</v>
      </c>
      <c r="O56" s="119">
        <v>1</v>
      </c>
      <c r="P56" s="119">
        <f t="shared" si="1"/>
        <v>6</v>
      </c>
      <c r="Q56" s="119" t="s">
        <v>214</v>
      </c>
      <c r="R56" s="119">
        <v>6</v>
      </c>
      <c r="S56" s="119">
        <v>2</v>
      </c>
      <c r="T56" s="119">
        <f t="shared" si="2"/>
        <v>12</v>
      </c>
      <c r="U56" s="123" t="s">
        <v>215</v>
      </c>
      <c r="V56" s="123">
        <v>1</v>
      </c>
      <c r="W56" s="123">
        <v>5</v>
      </c>
      <c r="X56" s="291">
        <f t="shared" si="3"/>
        <v>5</v>
      </c>
      <c r="Y56" s="291">
        <f t="shared" si="4"/>
        <v>47</v>
      </c>
      <c r="Z56" s="124">
        <v>41137</v>
      </c>
      <c r="AA56" s="229"/>
    </row>
    <row r="57" spans="1:27" ht="35.25" customHeight="1">
      <c r="A57" s="111">
        <v>31</v>
      </c>
      <c r="B57" s="109" t="s">
        <v>82</v>
      </c>
      <c r="C57" s="10">
        <v>759296</v>
      </c>
      <c r="D57" s="242">
        <v>1968</v>
      </c>
      <c r="E57" s="242" t="s">
        <v>58</v>
      </c>
      <c r="F57" s="122">
        <v>8</v>
      </c>
      <c r="G57" s="122">
        <v>3</v>
      </c>
      <c r="H57" s="119">
        <f t="shared" si="0"/>
        <v>24</v>
      </c>
      <c r="I57" s="122">
        <v>32</v>
      </c>
      <c r="J57" s="122">
        <v>0</v>
      </c>
      <c r="K57" s="122">
        <v>5</v>
      </c>
      <c r="L57" s="119">
        <v>0</v>
      </c>
      <c r="M57" s="119">
        <v>1</v>
      </c>
      <c r="N57" s="119">
        <v>6</v>
      </c>
      <c r="O57" s="119">
        <v>1</v>
      </c>
      <c r="P57" s="119">
        <f t="shared" si="1"/>
        <v>6</v>
      </c>
      <c r="Q57" s="119" t="s">
        <v>228</v>
      </c>
      <c r="R57" s="119">
        <v>6</v>
      </c>
      <c r="S57" s="119">
        <v>2</v>
      </c>
      <c r="T57" s="119">
        <f t="shared" si="2"/>
        <v>12</v>
      </c>
      <c r="U57" s="123" t="s">
        <v>215</v>
      </c>
      <c r="V57" s="123">
        <v>1</v>
      </c>
      <c r="W57" s="123">
        <v>5</v>
      </c>
      <c r="X57" s="291">
        <f t="shared" si="3"/>
        <v>5</v>
      </c>
      <c r="Y57" s="291">
        <f t="shared" si="4"/>
        <v>47</v>
      </c>
      <c r="Z57" s="124">
        <v>41155</v>
      </c>
      <c r="AA57" s="121"/>
    </row>
    <row r="58" spans="1:27" ht="33.75" customHeight="1">
      <c r="A58" s="111">
        <v>32</v>
      </c>
      <c r="B58" s="109" t="s">
        <v>72</v>
      </c>
      <c r="C58" s="10">
        <v>1041925</v>
      </c>
      <c r="D58" s="242">
        <v>1980</v>
      </c>
      <c r="E58" s="242" t="s">
        <v>58</v>
      </c>
      <c r="F58" s="119">
        <v>8</v>
      </c>
      <c r="G58" s="122">
        <v>3</v>
      </c>
      <c r="H58" s="119">
        <f t="shared" si="0"/>
        <v>24</v>
      </c>
      <c r="I58" s="119">
        <v>29</v>
      </c>
      <c r="J58" s="122">
        <v>0</v>
      </c>
      <c r="K58" s="122">
        <v>5</v>
      </c>
      <c r="L58" s="119">
        <v>0</v>
      </c>
      <c r="M58" s="119">
        <v>1</v>
      </c>
      <c r="N58" s="119">
        <v>6</v>
      </c>
      <c r="O58" s="119">
        <v>1</v>
      </c>
      <c r="P58" s="119">
        <f t="shared" si="1"/>
        <v>6</v>
      </c>
      <c r="Q58" s="119" t="s">
        <v>228</v>
      </c>
      <c r="R58" s="119">
        <v>6</v>
      </c>
      <c r="S58" s="119">
        <v>2</v>
      </c>
      <c r="T58" s="119">
        <f t="shared" si="2"/>
        <v>12</v>
      </c>
      <c r="U58" s="123" t="s">
        <v>215</v>
      </c>
      <c r="V58" s="123">
        <v>1</v>
      </c>
      <c r="W58" s="123">
        <v>5</v>
      </c>
      <c r="X58" s="291">
        <f t="shared" si="3"/>
        <v>5</v>
      </c>
      <c r="Y58" s="291">
        <f t="shared" si="4"/>
        <v>47</v>
      </c>
      <c r="Z58" s="124">
        <v>41155</v>
      </c>
      <c r="AA58" s="121"/>
    </row>
    <row r="59" spans="1:27" ht="38.25" customHeight="1">
      <c r="A59" s="111">
        <v>33</v>
      </c>
      <c r="B59" s="109" t="s">
        <v>87</v>
      </c>
      <c r="C59" s="10">
        <v>238676</v>
      </c>
      <c r="D59" s="242">
        <v>1982</v>
      </c>
      <c r="E59" s="242" t="s">
        <v>58</v>
      </c>
      <c r="F59" s="122">
        <v>8</v>
      </c>
      <c r="G59" s="122">
        <v>3</v>
      </c>
      <c r="H59" s="119">
        <f t="shared" si="0"/>
        <v>24</v>
      </c>
      <c r="I59" s="122">
        <v>27</v>
      </c>
      <c r="J59" s="122">
        <v>0</v>
      </c>
      <c r="K59" s="122">
        <v>5</v>
      </c>
      <c r="L59" s="119">
        <v>0</v>
      </c>
      <c r="M59" s="119">
        <v>1</v>
      </c>
      <c r="N59" s="119">
        <v>6</v>
      </c>
      <c r="O59" s="119">
        <v>1</v>
      </c>
      <c r="P59" s="119">
        <f t="shared" si="1"/>
        <v>6</v>
      </c>
      <c r="Q59" s="119" t="s">
        <v>228</v>
      </c>
      <c r="R59" s="119">
        <v>6</v>
      </c>
      <c r="S59" s="119">
        <v>2</v>
      </c>
      <c r="T59" s="119">
        <f t="shared" si="2"/>
        <v>12</v>
      </c>
      <c r="U59" s="123" t="s">
        <v>215</v>
      </c>
      <c r="V59" s="123">
        <v>1</v>
      </c>
      <c r="W59" s="123">
        <v>5</v>
      </c>
      <c r="X59" s="291">
        <f t="shared" si="3"/>
        <v>5</v>
      </c>
      <c r="Y59" s="291">
        <f t="shared" si="4"/>
        <v>47</v>
      </c>
      <c r="Z59" s="124">
        <v>41155</v>
      </c>
      <c r="AA59" s="125"/>
    </row>
    <row r="60" spans="1:27" ht="39" customHeight="1">
      <c r="A60" s="111">
        <v>34</v>
      </c>
      <c r="B60" s="109" t="s">
        <v>84</v>
      </c>
      <c r="C60" s="10">
        <v>1351091</v>
      </c>
      <c r="D60" s="242">
        <v>1982</v>
      </c>
      <c r="E60" s="242" t="s">
        <v>58</v>
      </c>
      <c r="F60" s="122">
        <v>8</v>
      </c>
      <c r="G60" s="122">
        <v>3</v>
      </c>
      <c r="H60" s="119">
        <f t="shared" si="0"/>
        <v>24</v>
      </c>
      <c r="I60" s="122">
        <v>27</v>
      </c>
      <c r="J60" s="122">
        <v>0</v>
      </c>
      <c r="K60" s="122">
        <v>5</v>
      </c>
      <c r="L60" s="119">
        <v>0</v>
      </c>
      <c r="M60" s="119">
        <v>1</v>
      </c>
      <c r="N60" s="119">
        <v>6</v>
      </c>
      <c r="O60" s="119">
        <v>1</v>
      </c>
      <c r="P60" s="119">
        <f t="shared" si="1"/>
        <v>6</v>
      </c>
      <c r="Q60" s="119" t="s">
        <v>228</v>
      </c>
      <c r="R60" s="119">
        <v>6</v>
      </c>
      <c r="S60" s="119">
        <v>2</v>
      </c>
      <c r="T60" s="119">
        <f t="shared" si="2"/>
        <v>12</v>
      </c>
      <c r="U60" s="123" t="s">
        <v>215</v>
      </c>
      <c r="V60" s="123">
        <v>1</v>
      </c>
      <c r="W60" s="123">
        <v>5</v>
      </c>
      <c r="X60" s="291">
        <f t="shared" si="3"/>
        <v>5</v>
      </c>
      <c r="Y60" s="291">
        <f t="shared" si="4"/>
        <v>47</v>
      </c>
      <c r="Z60" s="124">
        <v>41155</v>
      </c>
      <c r="AA60" s="125"/>
    </row>
    <row r="61" spans="1:27" ht="38.25" customHeight="1">
      <c r="A61" s="111">
        <v>35</v>
      </c>
      <c r="B61" s="109" t="s">
        <v>83</v>
      </c>
      <c r="C61" s="10">
        <v>2831988</v>
      </c>
      <c r="D61" s="242">
        <v>1981</v>
      </c>
      <c r="E61" s="242" t="s">
        <v>58</v>
      </c>
      <c r="F61" s="122">
        <v>8</v>
      </c>
      <c r="G61" s="122">
        <v>3</v>
      </c>
      <c r="H61" s="119">
        <f t="shared" si="0"/>
        <v>24</v>
      </c>
      <c r="I61" s="122">
        <v>26</v>
      </c>
      <c r="J61" s="122">
        <v>0</v>
      </c>
      <c r="K61" s="122">
        <v>5</v>
      </c>
      <c r="L61" s="119">
        <v>0</v>
      </c>
      <c r="M61" s="119">
        <v>1</v>
      </c>
      <c r="N61" s="119">
        <v>6</v>
      </c>
      <c r="O61" s="119">
        <v>1</v>
      </c>
      <c r="P61" s="119">
        <f t="shared" si="1"/>
        <v>6</v>
      </c>
      <c r="Q61" s="119" t="s">
        <v>228</v>
      </c>
      <c r="R61" s="119">
        <v>6</v>
      </c>
      <c r="S61" s="119">
        <v>2</v>
      </c>
      <c r="T61" s="119">
        <f t="shared" si="2"/>
        <v>12</v>
      </c>
      <c r="U61" s="123" t="s">
        <v>215</v>
      </c>
      <c r="V61" s="123">
        <v>1</v>
      </c>
      <c r="W61" s="123">
        <v>5</v>
      </c>
      <c r="X61" s="291">
        <f t="shared" si="3"/>
        <v>5</v>
      </c>
      <c r="Y61" s="291">
        <f t="shared" si="4"/>
        <v>47</v>
      </c>
      <c r="Z61" s="124">
        <v>41155</v>
      </c>
      <c r="AA61" s="120"/>
    </row>
    <row r="62" spans="1:27" s="230" customFormat="1" ht="34.5" customHeight="1">
      <c r="A62" s="111">
        <v>36</v>
      </c>
      <c r="B62" s="109" t="s">
        <v>356</v>
      </c>
      <c r="C62" s="10">
        <v>1380075</v>
      </c>
      <c r="D62" s="242">
        <v>1987</v>
      </c>
      <c r="E62" s="242" t="s">
        <v>58</v>
      </c>
      <c r="F62" s="119">
        <v>6</v>
      </c>
      <c r="G62" s="122">
        <v>3</v>
      </c>
      <c r="H62" s="119">
        <f t="shared" si="0"/>
        <v>18</v>
      </c>
      <c r="I62" s="119">
        <v>27</v>
      </c>
      <c r="J62" s="122">
        <v>0</v>
      </c>
      <c r="K62" s="122">
        <v>5</v>
      </c>
      <c r="L62" s="119">
        <v>0</v>
      </c>
      <c r="M62" s="119">
        <v>1</v>
      </c>
      <c r="N62" s="119">
        <v>6</v>
      </c>
      <c r="O62" s="119">
        <v>1</v>
      </c>
      <c r="P62" s="119">
        <f t="shared" si="1"/>
        <v>6</v>
      </c>
      <c r="Q62" s="119" t="s">
        <v>214</v>
      </c>
      <c r="R62" s="119">
        <v>6</v>
      </c>
      <c r="S62" s="119">
        <v>2</v>
      </c>
      <c r="T62" s="119">
        <f t="shared" si="2"/>
        <v>12</v>
      </c>
      <c r="U62" s="123" t="s">
        <v>215</v>
      </c>
      <c r="V62" s="123">
        <v>1</v>
      </c>
      <c r="W62" s="123">
        <v>5</v>
      </c>
      <c r="X62" s="291">
        <f t="shared" si="3"/>
        <v>5</v>
      </c>
      <c r="Y62" s="291">
        <f t="shared" si="4"/>
        <v>41</v>
      </c>
      <c r="Z62" s="124">
        <v>41155</v>
      </c>
      <c r="AA62" s="231"/>
    </row>
    <row r="63" spans="1:27" s="107" customFormat="1" ht="42" customHeight="1">
      <c r="A63" s="111">
        <v>37</v>
      </c>
      <c r="B63" s="109" t="s">
        <v>247</v>
      </c>
      <c r="C63" s="10">
        <v>3462745</v>
      </c>
      <c r="D63" s="242" t="s">
        <v>250</v>
      </c>
      <c r="E63" s="242" t="s">
        <v>58</v>
      </c>
      <c r="F63" s="119">
        <v>4</v>
      </c>
      <c r="G63" s="122">
        <v>3</v>
      </c>
      <c r="H63" s="119">
        <f t="shared" si="0"/>
        <v>12</v>
      </c>
      <c r="I63" s="119">
        <v>21</v>
      </c>
      <c r="J63" s="122">
        <v>0</v>
      </c>
      <c r="K63" s="122">
        <v>5</v>
      </c>
      <c r="L63" s="119">
        <v>0</v>
      </c>
      <c r="M63" s="119">
        <v>1</v>
      </c>
      <c r="N63" s="119">
        <v>6</v>
      </c>
      <c r="O63" s="119">
        <v>1</v>
      </c>
      <c r="P63" s="119">
        <f t="shared" si="1"/>
        <v>6</v>
      </c>
      <c r="Q63" s="119" t="s">
        <v>228</v>
      </c>
      <c r="R63" s="119">
        <v>6</v>
      </c>
      <c r="S63" s="119">
        <v>2</v>
      </c>
      <c r="T63" s="119">
        <f t="shared" si="2"/>
        <v>12</v>
      </c>
      <c r="U63" s="123" t="s">
        <v>215</v>
      </c>
      <c r="V63" s="123">
        <v>1</v>
      </c>
      <c r="W63" s="123">
        <v>5</v>
      </c>
      <c r="X63" s="291">
        <f t="shared" si="3"/>
        <v>5</v>
      </c>
      <c r="Y63" s="291">
        <v>37</v>
      </c>
      <c r="Z63" s="321" t="s">
        <v>372</v>
      </c>
      <c r="AA63" s="121"/>
    </row>
    <row r="64" spans="1:27" ht="47.25" customHeight="1">
      <c r="A64" s="111">
        <v>38</v>
      </c>
      <c r="B64" s="292" t="s">
        <v>216</v>
      </c>
      <c r="C64" s="293">
        <v>685264</v>
      </c>
      <c r="D64" s="294">
        <v>1993</v>
      </c>
      <c r="E64" s="295" t="s">
        <v>58</v>
      </c>
      <c r="F64" s="122">
        <v>4</v>
      </c>
      <c r="G64" s="122">
        <v>3</v>
      </c>
      <c r="H64" s="119">
        <f t="shared" si="0"/>
        <v>12</v>
      </c>
      <c r="I64" s="122">
        <v>19</v>
      </c>
      <c r="J64" s="122">
        <v>0</v>
      </c>
      <c r="K64" s="122">
        <v>5</v>
      </c>
      <c r="L64" s="122">
        <v>0</v>
      </c>
      <c r="M64" s="122">
        <v>2</v>
      </c>
      <c r="N64" s="122">
        <v>8</v>
      </c>
      <c r="O64" s="122">
        <v>1</v>
      </c>
      <c r="P64" s="119">
        <f t="shared" si="1"/>
        <v>8</v>
      </c>
      <c r="Q64" s="122" t="s">
        <v>214</v>
      </c>
      <c r="R64" s="122">
        <v>6</v>
      </c>
      <c r="S64" s="122">
        <v>2</v>
      </c>
      <c r="T64" s="119">
        <f t="shared" si="2"/>
        <v>12</v>
      </c>
      <c r="U64" s="123" t="s">
        <v>215</v>
      </c>
      <c r="V64" s="123">
        <v>1</v>
      </c>
      <c r="W64" s="123">
        <v>5</v>
      </c>
      <c r="X64" s="291">
        <f t="shared" si="3"/>
        <v>5</v>
      </c>
      <c r="Y64" s="291">
        <f aca="true" t="shared" si="5" ref="Y64:Y70">H64+L64+P64+T64+X64</f>
        <v>37</v>
      </c>
      <c r="Z64" s="124">
        <v>40856</v>
      </c>
      <c r="AA64" s="121"/>
    </row>
    <row r="65" spans="1:27" ht="40.5" customHeight="1">
      <c r="A65" s="111">
        <v>39</v>
      </c>
      <c r="B65" s="112" t="s">
        <v>217</v>
      </c>
      <c r="C65" s="113">
        <v>5300000</v>
      </c>
      <c r="D65" s="127">
        <v>1999</v>
      </c>
      <c r="E65" s="122" t="s">
        <v>58</v>
      </c>
      <c r="F65" s="122">
        <v>4</v>
      </c>
      <c r="G65" s="122">
        <v>3</v>
      </c>
      <c r="H65" s="119">
        <f t="shared" si="0"/>
        <v>12</v>
      </c>
      <c r="I65" s="122">
        <v>28</v>
      </c>
      <c r="J65" s="122">
        <v>0</v>
      </c>
      <c r="K65" s="122">
        <v>5</v>
      </c>
      <c r="L65" s="122">
        <v>0</v>
      </c>
      <c r="M65" s="122">
        <v>1</v>
      </c>
      <c r="N65" s="122">
        <v>6</v>
      </c>
      <c r="O65" s="122">
        <v>1</v>
      </c>
      <c r="P65" s="119">
        <f t="shared" si="1"/>
        <v>6</v>
      </c>
      <c r="Q65" s="122" t="s">
        <v>214</v>
      </c>
      <c r="R65" s="122">
        <v>6</v>
      </c>
      <c r="S65" s="122">
        <v>2</v>
      </c>
      <c r="T65" s="119">
        <f t="shared" si="2"/>
        <v>12</v>
      </c>
      <c r="U65" s="123" t="s">
        <v>215</v>
      </c>
      <c r="V65" s="123">
        <v>1</v>
      </c>
      <c r="W65" s="123">
        <v>5</v>
      </c>
      <c r="X65" s="291">
        <f t="shared" si="3"/>
        <v>5</v>
      </c>
      <c r="Y65" s="291">
        <f t="shared" si="5"/>
        <v>35</v>
      </c>
      <c r="Z65" s="124">
        <v>40797</v>
      </c>
      <c r="AA65" s="126"/>
    </row>
    <row r="66" spans="1:27" ht="34.5" customHeight="1">
      <c r="A66" s="111">
        <v>40</v>
      </c>
      <c r="B66" s="112" t="s">
        <v>218</v>
      </c>
      <c r="C66" s="113">
        <v>1200000</v>
      </c>
      <c r="D66" s="127">
        <v>1999</v>
      </c>
      <c r="E66" s="122" t="s">
        <v>58</v>
      </c>
      <c r="F66" s="122">
        <v>4</v>
      </c>
      <c r="G66" s="122">
        <v>3</v>
      </c>
      <c r="H66" s="119">
        <f t="shared" si="0"/>
        <v>12</v>
      </c>
      <c r="I66" s="122">
        <v>27</v>
      </c>
      <c r="J66" s="122">
        <v>0</v>
      </c>
      <c r="K66" s="122">
        <v>5</v>
      </c>
      <c r="L66" s="122">
        <v>0</v>
      </c>
      <c r="M66" s="122">
        <v>1</v>
      </c>
      <c r="N66" s="122">
        <v>6</v>
      </c>
      <c r="O66" s="122">
        <v>1</v>
      </c>
      <c r="P66" s="119">
        <f t="shared" si="1"/>
        <v>6</v>
      </c>
      <c r="Q66" s="122" t="s">
        <v>214</v>
      </c>
      <c r="R66" s="122">
        <v>6</v>
      </c>
      <c r="S66" s="122">
        <v>2</v>
      </c>
      <c r="T66" s="119">
        <f t="shared" si="2"/>
        <v>12</v>
      </c>
      <c r="U66" s="123" t="s">
        <v>215</v>
      </c>
      <c r="V66" s="123">
        <v>1</v>
      </c>
      <c r="W66" s="123">
        <v>5</v>
      </c>
      <c r="X66" s="291">
        <f t="shared" si="3"/>
        <v>5</v>
      </c>
      <c r="Y66" s="291">
        <f t="shared" si="5"/>
        <v>35</v>
      </c>
      <c r="Z66" s="124">
        <v>40757</v>
      </c>
      <c r="AA66" s="125"/>
    </row>
    <row r="67" spans="1:27" ht="39" customHeight="1">
      <c r="A67" s="111">
        <v>41</v>
      </c>
      <c r="B67" s="112" t="s">
        <v>219</v>
      </c>
      <c r="C67" s="113">
        <v>4255709</v>
      </c>
      <c r="D67" s="127">
        <v>2003</v>
      </c>
      <c r="E67" s="122" t="s">
        <v>58</v>
      </c>
      <c r="F67" s="122">
        <v>4</v>
      </c>
      <c r="G67" s="122">
        <v>3</v>
      </c>
      <c r="H67" s="119">
        <f t="shared" si="0"/>
        <v>12</v>
      </c>
      <c r="I67" s="122">
        <v>24</v>
      </c>
      <c r="J67" s="122">
        <v>0</v>
      </c>
      <c r="K67" s="122">
        <v>5</v>
      </c>
      <c r="L67" s="122">
        <v>0</v>
      </c>
      <c r="M67" s="122">
        <v>1</v>
      </c>
      <c r="N67" s="122">
        <v>6</v>
      </c>
      <c r="O67" s="122">
        <v>1</v>
      </c>
      <c r="P67" s="119">
        <f t="shared" si="1"/>
        <v>6</v>
      </c>
      <c r="Q67" s="122" t="s">
        <v>214</v>
      </c>
      <c r="R67" s="122">
        <v>6</v>
      </c>
      <c r="S67" s="122">
        <v>2</v>
      </c>
      <c r="T67" s="119">
        <f t="shared" si="2"/>
        <v>12</v>
      </c>
      <c r="U67" s="123" t="s">
        <v>215</v>
      </c>
      <c r="V67" s="123">
        <v>1</v>
      </c>
      <c r="W67" s="123">
        <v>5</v>
      </c>
      <c r="X67" s="291">
        <f t="shared" si="3"/>
        <v>5</v>
      </c>
      <c r="Y67" s="291">
        <f t="shared" si="5"/>
        <v>35</v>
      </c>
      <c r="Z67" s="124">
        <v>40797</v>
      </c>
      <c r="AA67" s="125"/>
    </row>
    <row r="68" spans="1:27" ht="41.25" customHeight="1">
      <c r="A68" s="111">
        <v>42</v>
      </c>
      <c r="B68" s="112" t="s">
        <v>220</v>
      </c>
      <c r="C68" s="113">
        <v>4815892</v>
      </c>
      <c r="D68" s="127">
        <v>2003</v>
      </c>
      <c r="E68" s="122" t="s">
        <v>58</v>
      </c>
      <c r="F68" s="122">
        <v>4</v>
      </c>
      <c r="G68" s="122">
        <v>3</v>
      </c>
      <c r="H68" s="119">
        <f t="shared" si="0"/>
        <v>12</v>
      </c>
      <c r="I68" s="122">
        <v>24</v>
      </c>
      <c r="J68" s="122">
        <v>0</v>
      </c>
      <c r="K68" s="122">
        <v>5</v>
      </c>
      <c r="L68" s="122">
        <v>0</v>
      </c>
      <c r="M68" s="122">
        <v>1</v>
      </c>
      <c r="N68" s="122">
        <v>6</v>
      </c>
      <c r="O68" s="122">
        <v>1</v>
      </c>
      <c r="P68" s="119">
        <f t="shared" si="1"/>
        <v>6</v>
      </c>
      <c r="Q68" s="122" t="s">
        <v>214</v>
      </c>
      <c r="R68" s="122">
        <v>6</v>
      </c>
      <c r="S68" s="122">
        <v>2</v>
      </c>
      <c r="T68" s="119">
        <f t="shared" si="2"/>
        <v>12</v>
      </c>
      <c r="U68" s="123" t="s">
        <v>215</v>
      </c>
      <c r="V68" s="123">
        <v>1</v>
      </c>
      <c r="W68" s="123">
        <v>5</v>
      </c>
      <c r="X68" s="291">
        <f t="shared" si="3"/>
        <v>5</v>
      </c>
      <c r="Y68" s="291">
        <f t="shared" si="5"/>
        <v>35</v>
      </c>
      <c r="Z68" s="124">
        <v>40797</v>
      </c>
      <c r="AA68" s="125"/>
    </row>
    <row r="69" spans="1:27" ht="39" customHeight="1">
      <c r="A69" s="111">
        <v>43</v>
      </c>
      <c r="B69" s="112" t="s">
        <v>221</v>
      </c>
      <c r="C69" s="113">
        <v>4046488</v>
      </c>
      <c r="D69" s="127">
        <v>2003</v>
      </c>
      <c r="E69" s="122" t="s">
        <v>58</v>
      </c>
      <c r="F69" s="122">
        <v>4</v>
      </c>
      <c r="G69" s="122">
        <v>3</v>
      </c>
      <c r="H69" s="119">
        <f t="shared" si="0"/>
        <v>12</v>
      </c>
      <c r="I69" s="122">
        <v>24</v>
      </c>
      <c r="J69" s="122">
        <v>0</v>
      </c>
      <c r="K69" s="122">
        <v>5</v>
      </c>
      <c r="L69" s="122">
        <v>0</v>
      </c>
      <c r="M69" s="122">
        <v>1</v>
      </c>
      <c r="N69" s="122">
        <v>6</v>
      </c>
      <c r="O69" s="122">
        <v>1</v>
      </c>
      <c r="P69" s="119">
        <f t="shared" si="1"/>
        <v>6</v>
      </c>
      <c r="Q69" s="122" t="s">
        <v>214</v>
      </c>
      <c r="R69" s="122">
        <v>6</v>
      </c>
      <c r="S69" s="122">
        <v>2</v>
      </c>
      <c r="T69" s="119">
        <f t="shared" si="2"/>
        <v>12</v>
      </c>
      <c r="U69" s="123" t="s">
        <v>215</v>
      </c>
      <c r="V69" s="123">
        <v>1</v>
      </c>
      <c r="W69" s="123">
        <v>5</v>
      </c>
      <c r="X69" s="291">
        <f t="shared" si="3"/>
        <v>5</v>
      </c>
      <c r="Y69" s="291">
        <f t="shared" si="5"/>
        <v>35</v>
      </c>
      <c r="Z69" s="124">
        <v>40797</v>
      </c>
      <c r="AA69" s="125"/>
    </row>
    <row r="70" spans="1:27" ht="38.25" customHeight="1">
      <c r="A70" s="111">
        <v>44</v>
      </c>
      <c r="B70" s="112" t="s">
        <v>222</v>
      </c>
      <c r="C70" s="113">
        <v>2051251</v>
      </c>
      <c r="D70" s="127">
        <v>1992</v>
      </c>
      <c r="E70" s="122" t="s">
        <v>58</v>
      </c>
      <c r="F70" s="122">
        <v>4</v>
      </c>
      <c r="G70" s="122">
        <v>3</v>
      </c>
      <c r="H70" s="119">
        <f t="shared" si="0"/>
        <v>12</v>
      </c>
      <c r="I70" s="122">
        <v>25</v>
      </c>
      <c r="J70" s="122">
        <v>0</v>
      </c>
      <c r="K70" s="122">
        <v>5</v>
      </c>
      <c r="L70" s="122">
        <v>0</v>
      </c>
      <c r="M70" s="122">
        <v>1</v>
      </c>
      <c r="N70" s="122">
        <v>6</v>
      </c>
      <c r="O70" s="122">
        <v>1</v>
      </c>
      <c r="P70" s="119">
        <f t="shared" si="1"/>
        <v>6</v>
      </c>
      <c r="Q70" s="122" t="s">
        <v>214</v>
      </c>
      <c r="R70" s="122">
        <v>6</v>
      </c>
      <c r="S70" s="122">
        <v>2</v>
      </c>
      <c r="T70" s="119">
        <f t="shared" si="2"/>
        <v>12</v>
      </c>
      <c r="U70" s="123" t="s">
        <v>215</v>
      </c>
      <c r="V70" s="123">
        <v>1</v>
      </c>
      <c r="W70" s="123">
        <v>5</v>
      </c>
      <c r="X70" s="291">
        <f t="shared" si="3"/>
        <v>5</v>
      </c>
      <c r="Y70" s="291">
        <f t="shared" si="5"/>
        <v>35</v>
      </c>
      <c r="Z70" s="124">
        <v>40850</v>
      </c>
      <c r="AA70" s="125"/>
    </row>
    <row r="71" spans="1:27" ht="15.75">
      <c r="A71" s="111"/>
      <c r="B71" s="296" t="s">
        <v>223</v>
      </c>
      <c r="C71" s="297">
        <f>SUM(C27:C70)</f>
        <v>126378604</v>
      </c>
      <c r="D71" s="298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299"/>
      <c r="V71" s="299"/>
      <c r="W71" s="299"/>
      <c r="X71" s="299"/>
      <c r="Y71" s="300"/>
      <c r="Z71" s="301"/>
      <c r="AA71" s="128"/>
    </row>
    <row r="72" spans="1:27" ht="15.75">
      <c r="A72" s="133"/>
      <c r="B72" s="302"/>
      <c r="C72" s="303"/>
      <c r="D72" s="304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305"/>
      <c r="V72" s="305"/>
      <c r="W72" s="305"/>
      <c r="X72" s="305"/>
      <c r="Y72" s="306"/>
      <c r="Z72" s="307"/>
      <c r="AA72" s="131"/>
    </row>
    <row r="73" spans="1:27" ht="15.75">
      <c r="A73" s="133"/>
      <c r="B73" s="302"/>
      <c r="C73" s="308"/>
      <c r="D73" s="304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305"/>
      <c r="V73" s="305"/>
      <c r="W73" s="305"/>
      <c r="X73" s="305"/>
      <c r="Y73" s="306"/>
      <c r="Z73" s="307"/>
      <c r="AA73" s="131"/>
    </row>
    <row r="74" spans="1:27" ht="15.75">
      <c r="A74" s="132" t="s">
        <v>224</v>
      </c>
      <c r="B74" s="302"/>
      <c r="C74" s="308"/>
      <c r="D74" s="304"/>
      <c r="E74" s="130"/>
      <c r="F74" s="130"/>
      <c r="G74" s="130"/>
      <c r="H74" s="130"/>
      <c r="I74" s="130"/>
      <c r="J74" s="130"/>
      <c r="K74" s="130"/>
      <c r="L74" s="309" t="s">
        <v>174</v>
      </c>
      <c r="M74" s="130"/>
      <c r="N74" s="130"/>
      <c r="O74" s="130"/>
      <c r="P74" s="130"/>
      <c r="Q74" s="130"/>
      <c r="R74" s="130"/>
      <c r="S74" s="130"/>
      <c r="T74" s="130"/>
      <c r="U74" s="305"/>
      <c r="V74" s="305"/>
      <c r="W74" s="305"/>
      <c r="X74" s="305"/>
      <c r="Y74" s="306"/>
      <c r="Z74" s="307"/>
      <c r="AA74" s="131"/>
    </row>
    <row r="75" spans="1:27" s="107" customFormat="1" ht="15.75">
      <c r="A75" s="132"/>
      <c r="B75" s="302"/>
      <c r="C75" s="308"/>
      <c r="D75" s="304"/>
      <c r="E75" s="130"/>
      <c r="F75" s="130"/>
      <c r="G75" s="130"/>
      <c r="H75" s="130"/>
      <c r="I75" s="130"/>
      <c r="J75" s="130"/>
      <c r="K75" s="130"/>
      <c r="L75" s="309"/>
      <c r="M75" s="130"/>
      <c r="N75" s="130"/>
      <c r="O75" s="130"/>
      <c r="P75" s="130"/>
      <c r="Q75" s="130"/>
      <c r="R75" s="130"/>
      <c r="S75" s="130"/>
      <c r="T75" s="130"/>
      <c r="U75" s="305"/>
      <c r="V75" s="305"/>
      <c r="W75" s="305"/>
      <c r="X75" s="305"/>
      <c r="Y75" s="306"/>
      <c r="Z75" s="307"/>
      <c r="AA75" s="131"/>
    </row>
    <row r="76" spans="1:27" s="107" customFormat="1" ht="15.75">
      <c r="A76" s="132"/>
      <c r="B76" s="302"/>
      <c r="C76" s="308"/>
      <c r="D76" s="304"/>
      <c r="E76" s="130"/>
      <c r="F76" s="130"/>
      <c r="G76" s="130"/>
      <c r="H76" s="130"/>
      <c r="I76" s="130"/>
      <c r="J76" s="130"/>
      <c r="K76" s="130"/>
      <c r="L76" s="309"/>
      <c r="M76" s="130"/>
      <c r="N76" s="130"/>
      <c r="O76" s="130"/>
      <c r="P76" s="130"/>
      <c r="Q76" s="130"/>
      <c r="R76" s="130"/>
      <c r="S76" s="130"/>
      <c r="T76" s="130"/>
      <c r="U76" s="305"/>
      <c r="V76" s="305"/>
      <c r="W76" s="305"/>
      <c r="X76" s="305"/>
      <c r="Y76" s="306"/>
      <c r="Z76" s="307"/>
      <c r="AA76" s="131"/>
    </row>
    <row r="77" spans="1:27" ht="15.75">
      <c r="A77" s="133"/>
      <c r="B77" s="310"/>
      <c r="C77" s="311"/>
      <c r="D77" s="312"/>
      <c r="E77" s="312"/>
      <c r="F77" s="312"/>
      <c r="G77" s="312"/>
      <c r="H77" s="312"/>
      <c r="I77" s="135"/>
      <c r="J77" s="312"/>
      <c r="K77" s="135"/>
      <c r="L77" s="135"/>
      <c r="M77" s="135"/>
      <c r="N77" s="312"/>
      <c r="O77" s="135"/>
      <c r="P77" s="135"/>
      <c r="Q77" s="135"/>
      <c r="R77" s="312"/>
      <c r="S77" s="135"/>
      <c r="T77" s="312"/>
      <c r="U77" s="313"/>
      <c r="V77" s="313"/>
      <c r="W77" s="313"/>
      <c r="X77" s="313"/>
      <c r="Y77" s="314"/>
      <c r="AA77" s="107"/>
    </row>
    <row r="78" spans="1:27" ht="15.75">
      <c r="A78" s="114" t="s">
        <v>62</v>
      </c>
      <c r="B78" s="310"/>
      <c r="C78" s="311"/>
      <c r="D78" s="312"/>
      <c r="E78" s="312"/>
      <c r="F78" s="312"/>
      <c r="G78" s="312"/>
      <c r="H78" s="312"/>
      <c r="I78" s="135"/>
      <c r="J78" s="312"/>
      <c r="K78" s="135"/>
      <c r="L78" s="135"/>
      <c r="M78" s="135"/>
      <c r="N78" s="312"/>
      <c r="O78" s="135"/>
      <c r="P78" s="135"/>
      <c r="Q78" s="135"/>
      <c r="R78" s="312"/>
      <c r="S78" s="135"/>
      <c r="T78" s="312"/>
      <c r="U78" s="313"/>
      <c r="V78" s="313"/>
      <c r="W78" s="313"/>
      <c r="X78" s="313"/>
      <c r="Y78" s="314"/>
      <c r="AA78" s="107"/>
    </row>
    <row r="79" spans="1:27" ht="15.75">
      <c r="A79" s="133"/>
      <c r="B79" s="310"/>
      <c r="C79" s="311"/>
      <c r="D79" s="312"/>
      <c r="E79" s="312"/>
      <c r="F79" s="312"/>
      <c r="G79" s="312"/>
      <c r="H79" s="312"/>
      <c r="I79" s="135"/>
      <c r="J79" s="312"/>
      <c r="K79" s="135"/>
      <c r="L79" s="135"/>
      <c r="M79" s="135"/>
      <c r="N79" s="312"/>
      <c r="O79" s="135"/>
      <c r="P79" s="135"/>
      <c r="Q79" s="135"/>
      <c r="R79" s="312"/>
      <c r="S79" s="135"/>
      <c r="T79" s="312"/>
      <c r="U79" s="313"/>
      <c r="V79" s="313"/>
      <c r="W79" s="313"/>
      <c r="X79" s="313"/>
      <c r="Y79" s="314"/>
      <c r="AA79" s="107"/>
    </row>
    <row r="80" spans="1:27" ht="15.75">
      <c r="A80" s="114" t="s">
        <v>175</v>
      </c>
      <c r="B80" s="116"/>
      <c r="C80" s="315"/>
      <c r="E80" s="136"/>
      <c r="F80" s="136"/>
      <c r="G80" s="136"/>
      <c r="H80" s="136"/>
      <c r="I80" s="136"/>
      <c r="J80" s="316"/>
      <c r="K80" s="316"/>
      <c r="L80" s="115" t="s">
        <v>152</v>
      </c>
      <c r="M80" s="136"/>
      <c r="N80" s="316"/>
      <c r="O80" s="316"/>
      <c r="P80" s="136"/>
      <c r="R80" s="317"/>
      <c r="S80" s="318"/>
      <c r="T80" s="319"/>
      <c r="U80" s="309"/>
      <c r="V80" s="309"/>
      <c r="W80" s="309"/>
      <c r="X80" s="309"/>
      <c r="Y80" s="309"/>
      <c r="Z80" s="320"/>
      <c r="AA80" s="134"/>
    </row>
    <row r="81" spans="1:27" s="107" customFormat="1" ht="15.75">
      <c r="A81" s="114"/>
      <c r="B81" s="116"/>
      <c r="C81" s="315"/>
      <c r="D81" s="137"/>
      <c r="E81" s="136"/>
      <c r="F81" s="136"/>
      <c r="G81" s="136"/>
      <c r="H81" s="136"/>
      <c r="I81" s="136"/>
      <c r="J81" s="316"/>
      <c r="K81" s="316"/>
      <c r="L81" s="115"/>
      <c r="M81" s="136"/>
      <c r="N81" s="316"/>
      <c r="O81" s="316"/>
      <c r="P81" s="136"/>
      <c r="Q81" s="137"/>
      <c r="R81" s="317"/>
      <c r="S81" s="318"/>
      <c r="T81" s="319"/>
      <c r="U81" s="309"/>
      <c r="V81" s="309"/>
      <c r="W81" s="309"/>
      <c r="X81" s="309"/>
      <c r="Y81" s="309"/>
      <c r="Z81" s="320"/>
      <c r="AA81" s="134"/>
    </row>
    <row r="82" spans="1:27" ht="15.75">
      <c r="A82" s="133"/>
      <c r="L82" s="309"/>
      <c r="AA82" s="107"/>
    </row>
    <row r="83" spans="1:27" ht="15.75">
      <c r="A83" s="114" t="s">
        <v>176</v>
      </c>
      <c r="B83" s="116"/>
      <c r="L83" s="279" t="s">
        <v>65</v>
      </c>
      <c r="AA83" s="107"/>
    </row>
    <row r="84" spans="1:27" ht="15.75">
      <c r="A84" s="133"/>
      <c r="B84" s="116"/>
      <c r="AA84" s="107"/>
    </row>
    <row r="85" spans="1:27" ht="15.75">
      <c r="A85" s="133"/>
      <c r="B85" s="116"/>
      <c r="AA85" s="107"/>
    </row>
    <row r="86" ht="30">
      <c r="A86" s="59" t="s">
        <v>60</v>
      </c>
    </row>
    <row r="87" ht="19.5" customHeight="1">
      <c r="A87" s="60"/>
    </row>
    <row r="88" ht="18" customHeight="1">
      <c r="A88" s="59"/>
    </row>
    <row r="89" ht="30">
      <c r="A89" s="59" t="s">
        <v>59</v>
      </c>
    </row>
    <row r="90" ht="13.5" customHeight="1">
      <c r="A90" s="61"/>
    </row>
    <row r="91" ht="13.5" customHeight="1">
      <c r="A91" s="61"/>
    </row>
    <row r="92" ht="30">
      <c r="A92" s="59" t="s">
        <v>66</v>
      </c>
    </row>
    <row r="93" ht="15.75">
      <c r="A93" s="133"/>
    </row>
    <row r="94" ht="15.75">
      <c r="A94" s="114"/>
    </row>
    <row r="95" ht="15.75">
      <c r="A95" s="114"/>
    </row>
    <row r="96" ht="15.75">
      <c r="A96" s="114"/>
    </row>
    <row r="97" ht="15.75">
      <c r="A97" s="132"/>
    </row>
    <row r="98" ht="15.75">
      <c r="A98" s="114"/>
    </row>
    <row r="99" ht="15">
      <c r="A99" s="107"/>
    </row>
    <row r="100" ht="15">
      <c r="A100" s="107"/>
    </row>
  </sheetData>
  <sheetProtection/>
  <mergeCells count="51">
    <mergeCell ref="R24:R25"/>
    <mergeCell ref="U23:X23"/>
    <mergeCell ref="Q24:Q25"/>
    <mergeCell ref="V24:V25"/>
    <mergeCell ref="Z23:Z25"/>
    <mergeCell ref="A23:A25"/>
    <mergeCell ref="B23:B25"/>
    <mergeCell ref="C23:C25"/>
    <mergeCell ref="T24:T25"/>
    <mergeCell ref="U24:U25"/>
    <mergeCell ref="M24:M25"/>
    <mergeCell ref="I24:I25"/>
    <mergeCell ref="D23:H23"/>
    <mergeCell ref="I23:L23"/>
    <mergeCell ref="M23:P23"/>
    <mergeCell ref="J24:J25"/>
    <mergeCell ref="S24:S25"/>
    <mergeCell ref="Q23:T23"/>
    <mergeCell ref="N24:N25"/>
    <mergeCell ref="O24:O25"/>
    <mergeCell ref="P24:P25"/>
    <mergeCell ref="A3:B3"/>
    <mergeCell ref="C3:D3"/>
    <mergeCell ref="N3:Y3"/>
    <mergeCell ref="N4:Y4"/>
    <mergeCell ref="A5:D5"/>
    <mergeCell ref="AA23:AA25"/>
    <mergeCell ref="D24:E24"/>
    <mergeCell ref="F24:F25"/>
    <mergeCell ref="G24:G25"/>
    <mergeCell ref="H24:H25"/>
    <mergeCell ref="N9:Y9"/>
    <mergeCell ref="A10:D10"/>
    <mergeCell ref="N10:Y10"/>
    <mergeCell ref="A11:D11"/>
    <mergeCell ref="N11:Y11"/>
    <mergeCell ref="K24:K25"/>
    <mergeCell ref="L24:L25"/>
    <mergeCell ref="Y23:Y25"/>
    <mergeCell ref="W24:W25"/>
    <mergeCell ref="X24:X25"/>
    <mergeCell ref="N12:Y12"/>
    <mergeCell ref="A16:Y16"/>
    <mergeCell ref="A17:Y17"/>
    <mergeCell ref="N5:Y5"/>
    <mergeCell ref="A19:Y19"/>
    <mergeCell ref="A20:Y20"/>
    <mergeCell ref="A18:Y18"/>
    <mergeCell ref="N6:Y6"/>
    <mergeCell ref="A7:D7"/>
    <mergeCell ref="W7:Y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rowBreaks count="3" manualBreakCount="3">
    <brk id="40" max="25" man="1"/>
    <brk id="66" max="25" man="1"/>
    <brk id="92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="60" zoomScalePageLayoutView="0" workbookViewId="0" topLeftCell="A1">
      <selection activeCell="Z17" sqref="Z17"/>
    </sheetView>
  </sheetViews>
  <sheetFormatPr defaultColWidth="9.140625" defaultRowHeight="15"/>
  <cols>
    <col min="1" max="1" width="9.140625" style="137" customWidth="1"/>
    <col min="2" max="2" width="36.8515625" style="137" customWidth="1"/>
    <col min="3" max="3" width="12.8515625" style="137" customWidth="1"/>
    <col min="4" max="4" width="14.00390625" style="137" customWidth="1"/>
    <col min="5" max="10" width="9.140625" style="137" customWidth="1"/>
    <col min="11" max="11" width="9.57421875" style="137" customWidth="1"/>
    <col min="12" max="12" width="17.8515625" style="137" customWidth="1"/>
    <col min="13" max="13" width="9.140625" style="137" customWidth="1"/>
    <col min="14" max="14" width="18.8515625" style="137" customWidth="1"/>
  </cols>
  <sheetData>
    <row r="1" spans="1:14" s="107" customFormat="1" ht="15.7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247" t="s">
        <v>259</v>
      </c>
    </row>
    <row r="2" spans="1:14" ht="15.75">
      <c r="A2" s="153"/>
      <c r="B2" s="153"/>
      <c r="C2" s="153"/>
      <c r="D2" s="153"/>
      <c r="E2" s="153"/>
      <c r="F2" s="153"/>
      <c r="G2" s="153"/>
      <c r="H2" s="153"/>
      <c r="I2" s="462" t="s">
        <v>156</v>
      </c>
      <c r="J2" s="462"/>
      <c r="K2" s="462"/>
      <c r="L2" s="462"/>
      <c r="M2" s="462"/>
      <c r="N2" s="153"/>
    </row>
    <row r="3" spans="1:14" ht="15.75">
      <c r="A3" s="153"/>
      <c r="B3" s="153"/>
      <c r="C3" s="153"/>
      <c r="D3" s="153"/>
      <c r="E3" s="153"/>
      <c r="F3" s="153"/>
      <c r="G3" s="153"/>
      <c r="H3" s="153"/>
      <c r="I3" s="462" t="s">
        <v>157</v>
      </c>
      <c r="J3" s="462"/>
      <c r="K3" s="462"/>
      <c r="L3" s="462"/>
      <c r="M3" s="462"/>
      <c r="N3" s="153"/>
    </row>
    <row r="4" spans="1:14" ht="15.75">
      <c r="A4" s="153"/>
      <c r="B4" s="153"/>
      <c r="C4" s="153"/>
      <c r="D4" s="153"/>
      <c r="E4" s="153"/>
      <c r="F4" s="153"/>
      <c r="G4" s="153"/>
      <c r="H4" s="153"/>
      <c r="I4" s="462" t="s">
        <v>158</v>
      </c>
      <c r="J4" s="462"/>
      <c r="K4" s="462"/>
      <c r="L4" s="462"/>
      <c r="M4" s="462"/>
      <c r="N4" s="153"/>
    </row>
    <row r="5" spans="1:14" ht="15.75">
      <c r="A5" s="153"/>
      <c r="B5" s="153"/>
      <c r="C5" s="153"/>
      <c r="D5" s="153"/>
      <c r="E5" s="153"/>
      <c r="F5" s="153"/>
      <c r="G5" s="153"/>
      <c r="H5" s="153"/>
      <c r="I5" s="462" t="s">
        <v>159</v>
      </c>
      <c r="J5" s="462"/>
      <c r="K5" s="462"/>
      <c r="L5" s="462"/>
      <c r="M5" s="462"/>
      <c r="N5" s="153"/>
    </row>
    <row r="6" spans="1:14" ht="15.75">
      <c r="A6" s="153"/>
      <c r="B6" s="153"/>
      <c r="C6" s="153"/>
      <c r="D6" s="153"/>
      <c r="E6" s="153"/>
      <c r="F6" s="153"/>
      <c r="G6" s="153"/>
      <c r="H6" s="153"/>
      <c r="I6" s="248" t="s">
        <v>160</v>
      </c>
      <c r="J6" s="248"/>
      <c r="K6" s="248"/>
      <c r="L6" s="248"/>
      <c r="M6" s="248"/>
      <c r="N6" s="153"/>
    </row>
    <row r="7" spans="1:14" s="107" customFormat="1" ht="15.75">
      <c r="A7" s="153"/>
      <c r="B7" s="153"/>
      <c r="C7" s="153"/>
      <c r="D7" s="153"/>
      <c r="E7" s="153"/>
      <c r="F7" s="153"/>
      <c r="G7" s="153"/>
      <c r="H7" s="153"/>
      <c r="I7" s="248"/>
      <c r="J7" s="248"/>
      <c r="K7" s="248"/>
      <c r="L7" s="248"/>
      <c r="M7" s="248"/>
      <c r="N7" s="153"/>
    </row>
    <row r="8" spans="1:14" ht="15.75">
      <c r="A8" s="153"/>
      <c r="B8" s="153"/>
      <c r="C8" s="153"/>
      <c r="D8" s="153"/>
      <c r="E8" s="153"/>
      <c r="F8" s="153"/>
      <c r="G8" s="153"/>
      <c r="H8" s="153"/>
      <c r="I8" s="462" t="s">
        <v>161</v>
      </c>
      <c r="J8" s="462"/>
      <c r="K8" s="462"/>
      <c r="L8" s="462"/>
      <c r="M8" s="462"/>
      <c r="N8" s="153"/>
    </row>
    <row r="9" spans="1:14" s="107" customFormat="1" ht="15.75">
      <c r="A9" s="153"/>
      <c r="B9" s="153"/>
      <c r="C9" s="153"/>
      <c r="D9" s="153"/>
      <c r="E9" s="153"/>
      <c r="F9" s="153"/>
      <c r="G9" s="153"/>
      <c r="H9" s="153"/>
      <c r="I9" s="248"/>
      <c r="J9" s="248"/>
      <c r="K9" s="248"/>
      <c r="L9" s="248"/>
      <c r="M9" s="248"/>
      <c r="N9" s="153"/>
    </row>
    <row r="10" spans="1:14" ht="15.75">
      <c r="A10" s="462"/>
      <c r="B10" s="462"/>
      <c r="C10" s="462"/>
      <c r="D10" s="462"/>
      <c r="E10" s="462"/>
      <c r="F10" s="153"/>
      <c r="G10" s="153"/>
      <c r="H10" s="153"/>
      <c r="I10" s="462" t="s">
        <v>162</v>
      </c>
      <c r="J10" s="462"/>
      <c r="K10" s="462"/>
      <c r="L10" s="462"/>
      <c r="M10" s="462"/>
      <c r="N10" s="153"/>
    </row>
    <row r="11" spans="1:14" ht="15.75">
      <c r="A11" s="153"/>
      <c r="B11" s="153"/>
      <c r="C11" s="153"/>
      <c r="D11" s="153"/>
      <c r="E11" s="153"/>
      <c r="F11" s="153"/>
      <c r="G11" s="153"/>
      <c r="H11" s="153"/>
      <c r="I11" s="463"/>
      <c r="J11" s="463"/>
      <c r="K11" s="463"/>
      <c r="L11" s="463"/>
      <c r="M11" s="463"/>
      <c r="N11" s="153"/>
    </row>
    <row r="12" spans="1:14" ht="22.5">
      <c r="A12" s="464" t="s">
        <v>244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5"/>
      <c r="N12" s="465"/>
    </row>
    <row r="13" spans="1:14" ht="22.5">
      <c r="A13" s="466" t="s">
        <v>245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5"/>
      <c r="N13" s="465"/>
    </row>
    <row r="14" spans="1:14" ht="23.25">
      <c r="A14" s="464" t="s">
        <v>163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5"/>
      <c r="N14" s="465"/>
    </row>
    <row r="15" spans="1:14" ht="1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50"/>
      <c r="N15" s="250"/>
    </row>
    <row r="16" spans="1:14" ht="18.75">
      <c r="A16" s="467" t="s">
        <v>164</v>
      </c>
      <c r="B16" s="468" t="s">
        <v>165</v>
      </c>
      <c r="C16" s="469" t="s">
        <v>166</v>
      </c>
      <c r="D16" s="469" t="s">
        <v>167</v>
      </c>
      <c r="E16" s="471" t="s">
        <v>168</v>
      </c>
      <c r="F16" s="471"/>
      <c r="G16" s="471"/>
      <c r="H16" s="471"/>
      <c r="I16" s="471"/>
      <c r="J16" s="471" t="s">
        <v>29</v>
      </c>
      <c r="K16" s="471"/>
      <c r="L16" s="471"/>
      <c r="M16" s="471"/>
      <c r="N16" s="471"/>
    </row>
    <row r="17" spans="1:14" ht="62.25" customHeight="1">
      <c r="A17" s="467"/>
      <c r="B17" s="468"/>
      <c r="C17" s="470"/>
      <c r="D17" s="470"/>
      <c r="E17" s="252" t="s">
        <v>169</v>
      </c>
      <c r="F17" s="252" t="s">
        <v>170</v>
      </c>
      <c r="G17" s="252" t="s">
        <v>171</v>
      </c>
      <c r="H17" s="252" t="s">
        <v>172</v>
      </c>
      <c r="I17" s="252" t="s">
        <v>31</v>
      </c>
      <c r="J17" s="243" t="s">
        <v>169</v>
      </c>
      <c r="K17" s="243" t="s">
        <v>170</v>
      </c>
      <c r="L17" s="243" t="s">
        <v>171</v>
      </c>
      <c r="M17" s="243" t="s">
        <v>172</v>
      </c>
      <c r="N17" s="243" t="s">
        <v>31</v>
      </c>
    </row>
    <row r="18" spans="1:14" ht="15.75">
      <c r="A18" s="467"/>
      <c r="B18" s="468"/>
      <c r="C18" s="157" t="s">
        <v>3</v>
      </c>
      <c r="D18" s="157" t="s">
        <v>4</v>
      </c>
      <c r="E18" s="253" t="s">
        <v>8</v>
      </c>
      <c r="F18" s="253" t="s">
        <v>8</v>
      </c>
      <c r="G18" s="253" t="s">
        <v>8</v>
      </c>
      <c r="H18" s="253" t="s">
        <v>8</v>
      </c>
      <c r="I18" s="253" t="s">
        <v>8</v>
      </c>
      <c r="J18" s="157" t="s">
        <v>27</v>
      </c>
      <c r="K18" s="157" t="s">
        <v>27</v>
      </c>
      <c r="L18" s="157" t="s">
        <v>27</v>
      </c>
      <c r="M18" s="157" t="s">
        <v>27</v>
      </c>
      <c r="N18" s="157" t="s">
        <v>27</v>
      </c>
    </row>
    <row r="19" spans="1:14" ht="15.75">
      <c r="A19" s="103">
        <v>1</v>
      </c>
      <c r="B19" s="103">
        <v>2</v>
      </c>
      <c r="C19" s="103">
        <v>3</v>
      </c>
      <c r="D19" s="103">
        <v>4</v>
      </c>
      <c r="E19" s="254">
        <v>5</v>
      </c>
      <c r="F19" s="254">
        <v>6</v>
      </c>
      <c r="G19" s="254">
        <v>7</v>
      </c>
      <c r="H19" s="254">
        <v>8</v>
      </c>
      <c r="I19" s="254">
        <v>9</v>
      </c>
      <c r="J19" s="103">
        <v>10</v>
      </c>
      <c r="K19" s="103">
        <v>11</v>
      </c>
      <c r="L19" s="103">
        <v>12</v>
      </c>
      <c r="M19" s="103">
        <v>13</v>
      </c>
      <c r="N19" s="103">
        <v>14</v>
      </c>
    </row>
    <row r="20" spans="1:15" ht="33" customHeight="1">
      <c r="A20" s="103">
        <v>1</v>
      </c>
      <c r="B20" s="109" t="s">
        <v>145</v>
      </c>
      <c r="C20" s="9">
        <v>3329.4</v>
      </c>
      <c r="D20" s="242">
        <v>134</v>
      </c>
      <c r="E20" s="254"/>
      <c r="F20" s="254"/>
      <c r="G20" s="253">
        <v>1</v>
      </c>
      <c r="H20" s="253"/>
      <c r="I20" s="253">
        <f>E20+F20+G20+H20</f>
        <v>1</v>
      </c>
      <c r="J20" s="103"/>
      <c r="K20" s="103"/>
      <c r="L20" s="10">
        <v>3777852</v>
      </c>
      <c r="M20" s="255"/>
      <c r="N20" s="113">
        <f>J20+K20+L20+M20</f>
        <v>3777852</v>
      </c>
      <c r="O20" s="225"/>
    </row>
    <row r="21" spans="1:17" ht="32.25" customHeight="1">
      <c r="A21" s="103">
        <v>2</v>
      </c>
      <c r="B21" s="109" t="s">
        <v>226</v>
      </c>
      <c r="C21" s="242">
        <v>561.2</v>
      </c>
      <c r="D21" s="242">
        <v>24</v>
      </c>
      <c r="E21" s="254"/>
      <c r="F21" s="254"/>
      <c r="G21" s="253">
        <v>1</v>
      </c>
      <c r="H21" s="253"/>
      <c r="I21" s="253">
        <f aca="true" t="shared" si="0" ref="I21:I56">E21+F21+G21+H21</f>
        <v>1</v>
      </c>
      <c r="J21" s="103"/>
      <c r="K21" s="103"/>
      <c r="L21" s="10">
        <v>587055</v>
      </c>
      <c r="M21" s="255"/>
      <c r="N21" s="113">
        <f aca="true" t="shared" si="1" ref="N21:N56">J21+K21+L21+M21</f>
        <v>587055</v>
      </c>
      <c r="O21" s="225"/>
      <c r="Q21" s="107"/>
    </row>
    <row r="22" spans="1:17" ht="33.75" customHeight="1">
      <c r="A22" s="103">
        <v>3</v>
      </c>
      <c r="B22" s="109" t="s">
        <v>88</v>
      </c>
      <c r="C22" s="9">
        <v>1486.82</v>
      </c>
      <c r="D22" s="242">
        <v>70</v>
      </c>
      <c r="E22" s="254"/>
      <c r="F22" s="254"/>
      <c r="G22" s="253">
        <v>1</v>
      </c>
      <c r="H22" s="253"/>
      <c r="I22" s="253">
        <f t="shared" si="0"/>
        <v>1</v>
      </c>
      <c r="J22" s="103"/>
      <c r="K22" s="103"/>
      <c r="L22" s="10">
        <v>1595892</v>
      </c>
      <c r="M22" s="255"/>
      <c r="N22" s="113">
        <f t="shared" si="1"/>
        <v>1595892</v>
      </c>
      <c r="O22" s="225"/>
      <c r="Q22" s="107"/>
    </row>
    <row r="23" spans="1:17" ht="36.75" customHeight="1">
      <c r="A23" s="103">
        <v>4</v>
      </c>
      <c r="B23" s="109" t="s">
        <v>78</v>
      </c>
      <c r="C23" s="9">
        <v>3925.9</v>
      </c>
      <c r="D23" s="242">
        <v>164</v>
      </c>
      <c r="E23" s="254"/>
      <c r="F23" s="254"/>
      <c r="G23" s="253">
        <v>1</v>
      </c>
      <c r="H23" s="253"/>
      <c r="I23" s="253">
        <f t="shared" si="0"/>
        <v>1</v>
      </c>
      <c r="J23" s="103"/>
      <c r="K23" s="103"/>
      <c r="L23" s="10">
        <v>5115180</v>
      </c>
      <c r="M23" s="255"/>
      <c r="N23" s="113">
        <f t="shared" si="1"/>
        <v>5115180</v>
      </c>
      <c r="O23" s="225"/>
      <c r="Q23" s="107"/>
    </row>
    <row r="24" spans="1:17" ht="36.75" customHeight="1">
      <c r="A24" s="103">
        <v>5</v>
      </c>
      <c r="B24" s="109" t="s">
        <v>146</v>
      </c>
      <c r="C24" s="9">
        <v>2795.4</v>
      </c>
      <c r="D24" s="242">
        <v>133</v>
      </c>
      <c r="E24" s="254"/>
      <c r="F24" s="254"/>
      <c r="G24" s="253">
        <v>1</v>
      </c>
      <c r="H24" s="253"/>
      <c r="I24" s="253">
        <f t="shared" si="0"/>
        <v>1</v>
      </c>
      <c r="J24" s="103"/>
      <c r="K24" s="103"/>
      <c r="L24" s="10">
        <v>2387301</v>
      </c>
      <c r="M24" s="255"/>
      <c r="N24" s="113">
        <f t="shared" si="1"/>
        <v>2387301</v>
      </c>
      <c r="O24" s="225"/>
      <c r="Q24" s="107"/>
    </row>
    <row r="25" spans="1:17" ht="51.75" customHeight="1">
      <c r="A25" s="103">
        <v>6</v>
      </c>
      <c r="B25" s="109" t="s">
        <v>81</v>
      </c>
      <c r="C25" s="242">
        <v>623.66</v>
      </c>
      <c r="D25" s="242">
        <v>8</v>
      </c>
      <c r="E25" s="254"/>
      <c r="F25" s="254"/>
      <c r="G25" s="253">
        <v>1</v>
      </c>
      <c r="H25" s="253"/>
      <c r="I25" s="253">
        <f t="shared" si="0"/>
        <v>1</v>
      </c>
      <c r="J25" s="103"/>
      <c r="K25" s="103"/>
      <c r="L25" s="10">
        <v>926024</v>
      </c>
      <c r="M25" s="255"/>
      <c r="N25" s="113">
        <f t="shared" si="1"/>
        <v>926024</v>
      </c>
      <c r="O25" s="225"/>
      <c r="Q25" s="107"/>
    </row>
    <row r="26" spans="1:15" s="107" customFormat="1" ht="51.75" customHeight="1">
      <c r="A26" s="103">
        <v>7</v>
      </c>
      <c r="B26" s="109" t="s">
        <v>350</v>
      </c>
      <c r="C26" s="242">
        <v>2559.82</v>
      </c>
      <c r="D26" s="242">
        <v>106</v>
      </c>
      <c r="E26" s="254"/>
      <c r="F26" s="254"/>
      <c r="G26" s="253">
        <v>1</v>
      </c>
      <c r="H26" s="253"/>
      <c r="I26" s="253">
        <f t="shared" si="0"/>
        <v>1</v>
      </c>
      <c r="J26" s="103"/>
      <c r="K26" s="103"/>
      <c r="L26" s="10">
        <v>2713166</v>
      </c>
      <c r="M26" s="255"/>
      <c r="N26" s="113">
        <f t="shared" si="1"/>
        <v>2713166</v>
      </c>
      <c r="O26" s="228"/>
    </row>
    <row r="27" spans="1:15" s="107" customFormat="1" ht="51.75" customHeight="1">
      <c r="A27" s="103">
        <v>8</v>
      </c>
      <c r="B27" s="109" t="s">
        <v>351</v>
      </c>
      <c r="C27" s="242">
        <v>2153.5</v>
      </c>
      <c r="D27" s="242">
        <v>96</v>
      </c>
      <c r="E27" s="254"/>
      <c r="F27" s="254"/>
      <c r="G27" s="253">
        <v>1</v>
      </c>
      <c r="H27" s="253"/>
      <c r="I27" s="253">
        <f t="shared" si="0"/>
        <v>1</v>
      </c>
      <c r="J27" s="103"/>
      <c r="K27" s="103"/>
      <c r="L27" s="10">
        <v>1324138</v>
      </c>
      <c r="M27" s="255"/>
      <c r="N27" s="113">
        <f t="shared" si="1"/>
        <v>1324138</v>
      </c>
      <c r="O27" s="228"/>
    </row>
    <row r="28" spans="1:15" s="107" customFormat="1" ht="51.75" customHeight="1">
      <c r="A28" s="103">
        <v>9</v>
      </c>
      <c r="B28" s="109" t="s">
        <v>352</v>
      </c>
      <c r="C28" s="242">
        <v>1506.07</v>
      </c>
      <c r="D28" s="242">
        <v>49</v>
      </c>
      <c r="E28" s="254"/>
      <c r="F28" s="254"/>
      <c r="G28" s="253">
        <v>1</v>
      </c>
      <c r="H28" s="253"/>
      <c r="I28" s="253">
        <f t="shared" si="0"/>
        <v>1</v>
      </c>
      <c r="J28" s="103"/>
      <c r="K28" s="103"/>
      <c r="L28" s="10">
        <v>1202205</v>
      </c>
      <c r="M28" s="255"/>
      <c r="N28" s="113">
        <f t="shared" si="1"/>
        <v>1202205</v>
      </c>
      <c r="O28" s="228"/>
    </row>
    <row r="29" spans="1:17" ht="48.75" customHeight="1">
      <c r="A29" s="103">
        <v>10</v>
      </c>
      <c r="B29" s="109" t="s">
        <v>89</v>
      </c>
      <c r="C29" s="9">
        <v>1648.1</v>
      </c>
      <c r="D29" s="242">
        <v>46</v>
      </c>
      <c r="E29" s="254"/>
      <c r="F29" s="254"/>
      <c r="G29" s="253">
        <v>1</v>
      </c>
      <c r="H29" s="253"/>
      <c r="I29" s="253">
        <f t="shared" si="0"/>
        <v>1</v>
      </c>
      <c r="J29" s="103"/>
      <c r="K29" s="103"/>
      <c r="L29" s="10">
        <v>249253</v>
      </c>
      <c r="M29" s="255"/>
      <c r="N29" s="113">
        <f t="shared" si="1"/>
        <v>249253</v>
      </c>
      <c r="O29" s="225"/>
      <c r="Q29" s="107"/>
    </row>
    <row r="30" spans="1:17" ht="41.25" customHeight="1">
      <c r="A30" s="103">
        <v>11</v>
      </c>
      <c r="B30" s="110" t="s">
        <v>69</v>
      </c>
      <c r="C30" s="242">
        <v>1936.56</v>
      </c>
      <c r="D30" s="242">
        <v>72</v>
      </c>
      <c r="E30" s="254"/>
      <c r="F30" s="254"/>
      <c r="G30" s="253">
        <v>1</v>
      </c>
      <c r="H30" s="253"/>
      <c r="I30" s="253">
        <f t="shared" si="0"/>
        <v>1</v>
      </c>
      <c r="J30" s="103"/>
      <c r="K30" s="103"/>
      <c r="L30" s="42">
        <v>466488</v>
      </c>
      <c r="M30" s="255"/>
      <c r="N30" s="113">
        <f t="shared" si="1"/>
        <v>466488</v>
      </c>
      <c r="O30" s="225"/>
      <c r="Q30" s="107"/>
    </row>
    <row r="31" spans="1:17" ht="35.25" customHeight="1">
      <c r="A31" s="103">
        <v>12</v>
      </c>
      <c r="B31" s="109" t="s">
        <v>93</v>
      </c>
      <c r="C31" s="9">
        <v>604.5</v>
      </c>
      <c r="D31" s="242">
        <v>27</v>
      </c>
      <c r="E31" s="254"/>
      <c r="F31" s="254"/>
      <c r="G31" s="253">
        <v>1</v>
      </c>
      <c r="H31" s="253"/>
      <c r="I31" s="253">
        <f t="shared" si="0"/>
        <v>1</v>
      </c>
      <c r="J31" s="103"/>
      <c r="K31" s="103"/>
      <c r="L31" s="10">
        <v>1982093</v>
      </c>
      <c r="M31" s="255"/>
      <c r="N31" s="113">
        <f t="shared" si="1"/>
        <v>1982093</v>
      </c>
      <c r="O31" s="225"/>
      <c r="Q31" s="107"/>
    </row>
    <row r="32" spans="1:17" ht="37.5" customHeight="1">
      <c r="A32" s="103">
        <v>13</v>
      </c>
      <c r="B32" s="110" t="s">
        <v>68</v>
      </c>
      <c r="C32" s="242">
        <v>1684.6</v>
      </c>
      <c r="D32" s="242">
        <v>66</v>
      </c>
      <c r="E32" s="254"/>
      <c r="F32" s="254"/>
      <c r="G32" s="253">
        <v>1</v>
      </c>
      <c r="H32" s="253"/>
      <c r="I32" s="253">
        <f t="shared" si="0"/>
        <v>1</v>
      </c>
      <c r="J32" s="103"/>
      <c r="K32" s="103"/>
      <c r="L32" s="42">
        <v>361484</v>
      </c>
      <c r="M32" s="255"/>
      <c r="N32" s="113">
        <f t="shared" si="1"/>
        <v>361484</v>
      </c>
      <c r="O32" s="225"/>
      <c r="Q32" s="107"/>
    </row>
    <row r="33" spans="1:17" ht="47.25" customHeight="1">
      <c r="A33" s="103">
        <v>14</v>
      </c>
      <c r="B33" s="109" t="s">
        <v>80</v>
      </c>
      <c r="C33" s="242">
        <v>1618.96</v>
      </c>
      <c r="D33" s="242">
        <v>66</v>
      </c>
      <c r="E33" s="254"/>
      <c r="F33" s="254"/>
      <c r="G33" s="253">
        <v>1</v>
      </c>
      <c r="H33" s="253"/>
      <c r="I33" s="253">
        <f t="shared" si="0"/>
        <v>1</v>
      </c>
      <c r="J33" s="103"/>
      <c r="K33" s="103"/>
      <c r="L33" s="10">
        <v>365632</v>
      </c>
      <c r="M33" s="255"/>
      <c r="N33" s="113">
        <f t="shared" si="1"/>
        <v>365632</v>
      </c>
      <c r="O33" s="225"/>
      <c r="Q33" s="107"/>
    </row>
    <row r="34" spans="1:17" ht="44.25" customHeight="1">
      <c r="A34" s="103">
        <v>15</v>
      </c>
      <c r="B34" s="109" t="s">
        <v>90</v>
      </c>
      <c r="C34" s="9">
        <v>2699.74</v>
      </c>
      <c r="D34" s="242">
        <v>91</v>
      </c>
      <c r="E34" s="254"/>
      <c r="F34" s="254"/>
      <c r="G34" s="253">
        <v>1</v>
      </c>
      <c r="H34" s="253"/>
      <c r="I34" s="253">
        <f t="shared" si="0"/>
        <v>1</v>
      </c>
      <c r="J34" s="103"/>
      <c r="K34" s="103"/>
      <c r="L34" s="10">
        <v>1339799</v>
      </c>
      <c r="M34" s="255"/>
      <c r="N34" s="113">
        <f t="shared" si="1"/>
        <v>1339799</v>
      </c>
      <c r="O34" s="225"/>
      <c r="Q34" s="107"/>
    </row>
    <row r="35" spans="1:17" ht="36" customHeight="1">
      <c r="A35" s="103">
        <v>16</v>
      </c>
      <c r="B35" s="110" t="s">
        <v>67</v>
      </c>
      <c r="C35" s="242">
        <v>2241.63</v>
      </c>
      <c r="D35" s="241">
        <v>80</v>
      </c>
      <c r="E35" s="254"/>
      <c r="F35" s="254"/>
      <c r="G35" s="253">
        <v>1</v>
      </c>
      <c r="H35" s="253"/>
      <c r="I35" s="253">
        <f t="shared" si="0"/>
        <v>1</v>
      </c>
      <c r="J35" s="103"/>
      <c r="K35" s="103"/>
      <c r="L35" s="42">
        <v>923653</v>
      </c>
      <c r="M35" s="255"/>
      <c r="N35" s="113">
        <f t="shared" si="1"/>
        <v>923653</v>
      </c>
      <c r="O35" s="224"/>
      <c r="Q35" s="107"/>
    </row>
    <row r="36" spans="1:17" ht="37.5" customHeight="1">
      <c r="A36" s="103">
        <v>17</v>
      </c>
      <c r="B36" s="109" t="s">
        <v>75</v>
      </c>
      <c r="C36" s="241">
        <v>3760.73</v>
      </c>
      <c r="D36" s="242">
        <v>172</v>
      </c>
      <c r="E36" s="254"/>
      <c r="F36" s="254"/>
      <c r="G36" s="253">
        <v>1</v>
      </c>
      <c r="H36" s="253"/>
      <c r="I36" s="253">
        <f t="shared" si="0"/>
        <v>1</v>
      </c>
      <c r="J36" s="103"/>
      <c r="K36" s="103"/>
      <c r="L36" s="10">
        <v>8203555</v>
      </c>
      <c r="M36" s="255"/>
      <c r="N36" s="113">
        <f t="shared" si="1"/>
        <v>8203555</v>
      </c>
      <c r="O36" s="225"/>
      <c r="Q36" s="107"/>
    </row>
    <row r="37" spans="1:17" ht="40.5" customHeight="1">
      <c r="A37" s="103">
        <v>18</v>
      </c>
      <c r="B37" s="109" t="s">
        <v>246</v>
      </c>
      <c r="C37" s="242">
        <v>3264.6</v>
      </c>
      <c r="D37" s="242">
        <v>177</v>
      </c>
      <c r="E37" s="254"/>
      <c r="F37" s="254"/>
      <c r="G37" s="253">
        <v>1</v>
      </c>
      <c r="H37" s="253"/>
      <c r="I37" s="253">
        <f t="shared" si="0"/>
        <v>1</v>
      </c>
      <c r="J37" s="103"/>
      <c r="K37" s="103"/>
      <c r="L37" s="10">
        <v>2017072</v>
      </c>
      <c r="M37" s="255"/>
      <c r="N37" s="113">
        <f t="shared" si="1"/>
        <v>2017072</v>
      </c>
      <c r="O37" s="225"/>
      <c r="Q37" s="107"/>
    </row>
    <row r="38" spans="1:17" ht="38.25" customHeight="1">
      <c r="A38" s="103">
        <v>19</v>
      </c>
      <c r="B38" s="109" t="s">
        <v>71</v>
      </c>
      <c r="C38" s="9">
        <v>3567.9</v>
      </c>
      <c r="D38" s="242">
        <v>134</v>
      </c>
      <c r="E38" s="254"/>
      <c r="F38" s="254"/>
      <c r="G38" s="253">
        <v>1</v>
      </c>
      <c r="H38" s="253"/>
      <c r="I38" s="253">
        <f t="shared" si="0"/>
        <v>1</v>
      </c>
      <c r="J38" s="103"/>
      <c r="K38" s="103"/>
      <c r="L38" s="10">
        <v>4795197</v>
      </c>
      <c r="M38" s="255"/>
      <c r="N38" s="113">
        <f t="shared" si="1"/>
        <v>4795197</v>
      </c>
      <c r="O38" s="225"/>
      <c r="Q38" s="107"/>
    </row>
    <row r="39" spans="1:17" ht="39.75" customHeight="1">
      <c r="A39" s="103">
        <v>20</v>
      </c>
      <c r="B39" s="109" t="s">
        <v>73</v>
      </c>
      <c r="C39" s="9">
        <v>5765.5</v>
      </c>
      <c r="D39" s="242">
        <v>260</v>
      </c>
      <c r="E39" s="254"/>
      <c r="F39" s="254"/>
      <c r="G39" s="253">
        <v>1</v>
      </c>
      <c r="H39" s="253"/>
      <c r="I39" s="253">
        <f t="shared" si="0"/>
        <v>1</v>
      </c>
      <c r="J39" s="103"/>
      <c r="K39" s="103"/>
      <c r="L39" s="10">
        <v>8501127</v>
      </c>
      <c r="M39" s="255"/>
      <c r="N39" s="113">
        <f t="shared" si="1"/>
        <v>8501127</v>
      </c>
      <c r="O39" s="225"/>
      <c r="Q39" s="107"/>
    </row>
    <row r="40" spans="1:17" ht="41.25" customHeight="1">
      <c r="A40" s="103">
        <v>21</v>
      </c>
      <c r="B40" s="109" t="s">
        <v>74</v>
      </c>
      <c r="C40" s="242">
        <v>5818.49</v>
      </c>
      <c r="D40" s="242">
        <v>255</v>
      </c>
      <c r="E40" s="254"/>
      <c r="F40" s="254"/>
      <c r="G40" s="253">
        <v>1</v>
      </c>
      <c r="H40" s="253"/>
      <c r="I40" s="253">
        <f t="shared" si="0"/>
        <v>1</v>
      </c>
      <c r="J40" s="103"/>
      <c r="K40" s="103"/>
      <c r="L40" s="10">
        <v>2553081</v>
      </c>
      <c r="M40" s="255"/>
      <c r="N40" s="113">
        <f t="shared" si="1"/>
        <v>2553081</v>
      </c>
      <c r="O40" s="225"/>
      <c r="Q40" s="107"/>
    </row>
    <row r="41" spans="1:17" ht="42" customHeight="1">
      <c r="A41" s="103">
        <v>22</v>
      </c>
      <c r="B41" s="109" t="s">
        <v>77</v>
      </c>
      <c r="C41" s="9">
        <v>3846.7</v>
      </c>
      <c r="D41" s="242">
        <v>212</v>
      </c>
      <c r="E41" s="254"/>
      <c r="F41" s="254"/>
      <c r="G41" s="253">
        <v>1</v>
      </c>
      <c r="H41" s="253"/>
      <c r="I41" s="253">
        <f t="shared" si="0"/>
        <v>1</v>
      </c>
      <c r="J41" s="103"/>
      <c r="K41" s="103"/>
      <c r="L41" s="10">
        <v>6294905</v>
      </c>
      <c r="M41" s="255"/>
      <c r="N41" s="113">
        <f t="shared" si="1"/>
        <v>6294905</v>
      </c>
      <c r="O41" s="225"/>
      <c r="Q41" s="107"/>
    </row>
    <row r="42" spans="1:17" ht="36.75" customHeight="1">
      <c r="A42" s="103">
        <v>23</v>
      </c>
      <c r="B42" s="109" t="s">
        <v>70</v>
      </c>
      <c r="C42" s="9">
        <v>2004.3</v>
      </c>
      <c r="D42" s="242">
        <v>67</v>
      </c>
      <c r="E42" s="254"/>
      <c r="F42" s="254"/>
      <c r="G42" s="253">
        <v>1</v>
      </c>
      <c r="H42" s="253"/>
      <c r="I42" s="253">
        <f t="shared" si="0"/>
        <v>1</v>
      </c>
      <c r="J42" s="103"/>
      <c r="K42" s="103"/>
      <c r="L42" s="10">
        <v>2652302</v>
      </c>
      <c r="M42" s="255"/>
      <c r="N42" s="113">
        <f t="shared" si="1"/>
        <v>2652302</v>
      </c>
      <c r="O42" s="225"/>
      <c r="Q42" s="107"/>
    </row>
    <row r="43" spans="1:17" ht="40.5" customHeight="1">
      <c r="A43" s="103">
        <v>24</v>
      </c>
      <c r="B43" s="109" t="s">
        <v>76</v>
      </c>
      <c r="C43" s="9">
        <v>3746.8</v>
      </c>
      <c r="D43" s="242">
        <v>221</v>
      </c>
      <c r="E43" s="254"/>
      <c r="F43" s="254"/>
      <c r="G43" s="253">
        <v>1</v>
      </c>
      <c r="H43" s="253"/>
      <c r="I43" s="253">
        <f t="shared" si="0"/>
        <v>1</v>
      </c>
      <c r="J43" s="103"/>
      <c r="K43" s="103"/>
      <c r="L43" s="10">
        <v>6294905</v>
      </c>
      <c r="M43" s="255"/>
      <c r="N43" s="113">
        <f t="shared" si="1"/>
        <v>6294905</v>
      </c>
      <c r="O43" s="225"/>
      <c r="Q43" s="107"/>
    </row>
    <row r="44" spans="1:17" ht="42" customHeight="1">
      <c r="A44" s="103">
        <v>25</v>
      </c>
      <c r="B44" s="109" t="s">
        <v>85</v>
      </c>
      <c r="C44" s="9">
        <v>6620.1</v>
      </c>
      <c r="D44" s="242">
        <v>288</v>
      </c>
      <c r="E44" s="254"/>
      <c r="F44" s="254"/>
      <c r="G44" s="253">
        <v>1</v>
      </c>
      <c r="H44" s="253"/>
      <c r="I44" s="253">
        <f t="shared" si="0"/>
        <v>1</v>
      </c>
      <c r="J44" s="103"/>
      <c r="K44" s="103"/>
      <c r="L44" s="10">
        <v>8264809</v>
      </c>
      <c r="M44" s="255"/>
      <c r="N44" s="113">
        <f t="shared" si="1"/>
        <v>8264809</v>
      </c>
      <c r="O44" s="225"/>
      <c r="Q44" s="107"/>
    </row>
    <row r="45" spans="1:17" ht="40.5" customHeight="1">
      <c r="A45" s="103">
        <v>26</v>
      </c>
      <c r="B45" s="109" t="s">
        <v>86</v>
      </c>
      <c r="C45" s="9">
        <v>3707.22</v>
      </c>
      <c r="D45" s="242">
        <v>163</v>
      </c>
      <c r="E45" s="254"/>
      <c r="F45" s="254"/>
      <c r="G45" s="253">
        <v>1</v>
      </c>
      <c r="H45" s="253"/>
      <c r="I45" s="253">
        <f t="shared" si="0"/>
        <v>1</v>
      </c>
      <c r="J45" s="103"/>
      <c r="K45" s="103"/>
      <c r="L45" s="10">
        <v>5810314</v>
      </c>
      <c r="M45" s="255"/>
      <c r="N45" s="113">
        <f t="shared" si="1"/>
        <v>5810314</v>
      </c>
      <c r="O45" s="225"/>
      <c r="Q45" s="107"/>
    </row>
    <row r="46" spans="1:17" ht="43.5" customHeight="1">
      <c r="A46" s="103">
        <v>27</v>
      </c>
      <c r="B46" s="109" t="s">
        <v>79</v>
      </c>
      <c r="C46" s="242">
        <v>6403.1</v>
      </c>
      <c r="D46" s="242">
        <v>227</v>
      </c>
      <c r="E46" s="256"/>
      <c r="F46" s="256"/>
      <c r="G46" s="253">
        <v>1</v>
      </c>
      <c r="H46" s="252"/>
      <c r="I46" s="253">
        <f t="shared" si="0"/>
        <v>1</v>
      </c>
      <c r="J46" s="257"/>
      <c r="K46" s="257"/>
      <c r="L46" s="10">
        <v>8731410</v>
      </c>
      <c r="M46" s="258"/>
      <c r="N46" s="113">
        <f t="shared" si="1"/>
        <v>8731410</v>
      </c>
      <c r="O46" s="225"/>
      <c r="Q46" s="107"/>
    </row>
    <row r="47" spans="1:15" s="107" customFormat="1" ht="43.5" customHeight="1">
      <c r="A47" s="103">
        <v>28</v>
      </c>
      <c r="B47" s="109" t="s">
        <v>354</v>
      </c>
      <c r="C47" s="9">
        <v>3754.1</v>
      </c>
      <c r="D47" s="242">
        <v>177</v>
      </c>
      <c r="E47" s="256"/>
      <c r="F47" s="256"/>
      <c r="G47" s="253">
        <v>1</v>
      </c>
      <c r="H47" s="252"/>
      <c r="I47" s="253">
        <f t="shared" si="0"/>
        <v>1</v>
      </c>
      <c r="J47" s="257"/>
      <c r="K47" s="257"/>
      <c r="L47" s="10">
        <v>987988</v>
      </c>
      <c r="M47" s="258"/>
      <c r="N47" s="113">
        <f t="shared" si="1"/>
        <v>987988</v>
      </c>
      <c r="O47" s="228"/>
    </row>
    <row r="48" spans="1:15" s="107" customFormat="1" ht="43.5" customHeight="1">
      <c r="A48" s="103">
        <v>29</v>
      </c>
      <c r="B48" s="109" t="s">
        <v>355</v>
      </c>
      <c r="C48" s="9">
        <v>6055.7</v>
      </c>
      <c r="D48" s="242">
        <v>300</v>
      </c>
      <c r="E48" s="256"/>
      <c r="F48" s="256"/>
      <c r="G48" s="253">
        <v>1</v>
      </c>
      <c r="H48" s="252"/>
      <c r="I48" s="253">
        <f t="shared" si="0"/>
        <v>1</v>
      </c>
      <c r="J48" s="257"/>
      <c r="K48" s="257"/>
      <c r="L48" s="10">
        <v>1304044</v>
      </c>
      <c r="M48" s="258"/>
      <c r="N48" s="113">
        <f t="shared" si="1"/>
        <v>1304044</v>
      </c>
      <c r="O48" s="228"/>
    </row>
    <row r="49" spans="1:15" s="107" customFormat="1" ht="43.5" customHeight="1">
      <c r="A49" s="103">
        <v>30</v>
      </c>
      <c r="B49" s="109" t="s">
        <v>353</v>
      </c>
      <c r="C49" s="9">
        <v>5073.2</v>
      </c>
      <c r="D49" s="242">
        <v>188</v>
      </c>
      <c r="E49" s="256"/>
      <c r="F49" s="256"/>
      <c r="G49" s="253">
        <v>1</v>
      </c>
      <c r="H49" s="252"/>
      <c r="I49" s="253">
        <f t="shared" si="0"/>
        <v>1</v>
      </c>
      <c r="J49" s="257"/>
      <c r="K49" s="257"/>
      <c r="L49" s="10">
        <v>1230280</v>
      </c>
      <c r="M49" s="258"/>
      <c r="N49" s="113">
        <f t="shared" si="1"/>
        <v>1230280</v>
      </c>
      <c r="O49" s="228"/>
    </row>
    <row r="50" spans="1:17" ht="39.75" customHeight="1">
      <c r="A50" s="103">
        <v>31</v>
      </c>
      <c r="B50" s="109" t="s">
        <v>82</v>
      </c>
      <c r="C50" s="9">
        <v>3724.46</v>
      </c>
      <c r="D50" s="242">
        <v>157</v>
      </c>
      <c r="E50" s="105"/>
      <c r="F50" s="105"/>
      <c r="G50" s="253">
        <v>1</v>
      </c>
      <c r="H50" s="151"/>
      <c r="I50" s="253">
        <f t="shared" si="0"/>
        <v>1</v>
      </c>
      <c r="J50" s="105"/>
      <c r="K50" s="105"/>
      <c r="L50" s="10">
        <v>759296</v>
      </c>
      <c r="M50" s="258"/>
      <c r="N50" s="113">
        <f t="shared" si="1"/>
        <v>759296</v>
      </c>
      <c r="O50" s="225"/>
      <c r="Q50" s="107"/>
    </row>
    <row r="51" spans="1:17" ht="40.5" customHeight="1">
      <c r="A51" s="103">
        <v>32</v>
      </c>
      <c r="B51" s="109" t="s">
        <v>72</v>
      </c>
      <c r="C51" s="242">
        <v>3352.7</v>
      </c>
      <c r="D51" s="242">
        <v>155</v>
      </c>
      <c r="E51" s="103"/>
      <c r="F51" s="103"/>
      <c r="G51" s="253">
        <v>1</v>
      </c>
      <c r="H51" s="152"/>
      <c r="I51" s="253">
        <f t="shared" si="0"/>
        <v>1</v>
      </c>
      <c r="J51" s="102"/>
      <c r="K51" s="104"/>
      <c r="L51" s="10">
        <v>1041925</v>
      </c>
      <c r="M51" s="259"/>
      <c r="N51" s="113">
        <f t="shared" si="1"/>
        <v>1041925</v>
      </c>
      <c r="O51" s="225"/>
      <c r="Q51" s="107"/>
    </row>
    <row r="52" spans="1:17" ht="44.25" customHeight="1">
      <c r="A52" s="103">
        <v>33</v>
      </c>
      <c r="B52" s="109" t="s">
        <v>87</v>
      </c>
      <c r="C52" s="9">
        <v>3775.2</v>
      </c>
      <c r="D52" s="242">
        <v>174</v>
      </c>
      <c r="E52" s="254"/>
      <c r="F52" s="254"/>
      <c r="G52" s="253">
        <v>1</v>
      </c>
      <c r="H52" s="260"/>
      <c r="I52" s="253">
        <f t="shared" si="0"/>
        <v>1</v>
      </c>
      <c r="J52" s="103"/>
      <c r="K52" s="103"/>
      <c r="L52" s="42">
        <v>238676</v>
      </c>
      <c r="M52" s="258"/>
      <c r="N52" s="113">
        <f t="shared" si="1"/>
        <v>238676</v>
      </c>
      <c r="O52" s="225"/>
      <c r="Q52" s="107"/>
    </row>
    <row r="53" spans="1:17" ht="44.25" customHeight="1">
      <c r="A53" s="103">
        <v>34</v>
      </c>
      <c r="B53" s="109" t="s">
        <v>84</v>
      </c>
      <c r="C53" s="9">
        <v>3772.2</v>
      </c>
      <c r="D53" s="242">
        <v>189</v>
      </c>
      <c r="E53" s="254"/>
      <c r="F53" s="254"/>
      <c r="G53" s="253">
        <v>1</v>
      </c>
      <c r="H53" s="253"/>
      <c r="I53" s="253">
        <f t="shared" si="0"/>
        <v>1</v>
      </c>
      <c r="J53" s="103"/>
      <c r="K53" s="103"/>
      <c r="L53" s="10">
        <v>1351091</v>
      </c>
      <c r="M53" s="103"/>
      <c r="N53" s="113">
        <f t="shared" si="1"/>
        <v>1351091</v>
      </c>
      <c r="O53" s="225"/>
      <c r="Q53" s="107"/>
    </row>
    <row r="54" spans="1:17" ht="41.25" customHeight="1">
      <c r="A54" s="103">
        <v>35</v>
      </c>
      <c r="B54" s="109" t="s">
        <v>83</v>
      </c>
      <c r="C54" s="9">
        <v>10618.5</v>
      </c>
      <c r="D54" s="242">
        <v>496</v>
      </c>
      <c r="E54" s="261"/>
      <c r="F54" s="261"/>
      <c r="G54" s="253">
        <v>1</v>
      </c>
      <c r="H54" s="262"/>
      <c r="I54" s="253">
        <f t="shared" si="0"/>
        <v>1</v>
      </c>
      <c r="J54" s="261"/>
      <c r="K54" s="261"/>
      <c r="L54" s="10">
        <v>2831988</v>
      </c>
      <c r="M54" s="103"/>
      <c r="N54" s="113">
        <f t="shared" si="1"/>
        <v>2831988</v>
      </c>
      <c r="O54" s="225"/>
      <c r="Q54" s="107"/>
    </row>
    <row r="55" spans="1:15" s="107" customFormat="1" ht="39" customHeight="1">
      <c r="A55" s="103">
        <v>36</v>
      </c>
      <c r="B55" s="109" t="s">
        <v>356</v>
      </c>
      <c r="C55" s="9">
        <v>10354.8</v>
      </c>
      <c r="D55" s="242">
        <v>648</v>
      </c>
      <c r="E55" s="254"/>
      <c r="F55" s="254"/>
      <c r="G55" s="253">
        <v>1</v>
      </c>
      <c r="H55" s="253"/>
      <c r="I55" s="253">
        <f t="shared" si="0"/>
        <v>1</v>
      </c>
      <c r="J55" s="103"/>
      <c r="K55" s="103"/>
      <c r="L55" s="10">
        <v>1380075</v>
      </c>
      <c r="M55" s="255"/>
      <c r="N55" s="113">
        <f t="shared" si="1"/>
        <v>1380075</v>
      </c>
      <c r="O55" s="225"/>
    </row>
    <row r="56" spans="1:17" ht="47.25" customHeight="1">
      <c r="A56" s="103">
        <v>37</v>
      </c>
      <c r="B56" s="109" t="s">
        <v>247</v>
      </c>
      <c r="C56" s="9">
        <v>13486.4</v>
      </c>
      <c r="D56" s="242">
        <v>851</v>
      </c>
      <c r="E56" s="254"/>
      <c r="F56" s="254"/>
      <c r="G56" s="253">
        <v>1</v>
      </c>
      <c r="H56" s="253"/>
      <c r="I56" s="253">
        <f t="shared" si="0"/>
        <v>1</v>
      </c>
      <c r="J56" s="103"/>
      <c r="K56" s="103"/>
      <c r="L56" s="10">
        <v>3462745</v>
      </c>
      <c r="M56" s="255"/>
      <c r="N56" s="113">
        <f t="shared" si="1"/>
        <v>3462745</v>
      </c>
      <c r="O56" s="225"/>
      <c r="Q56" s="107"/>
    </row>
    <row r="57" spans="1:14" ht="15.75">
      <c r="A57" s="103"/>
      <c r="B57" s="263" t="s">
        <v>223</v>
      </c>
      <c r="C57" s="264">
        <f>SUM(C20:C56)</f>
        <v>143848.56</v>
      </c>
      <c r="D57" s="265">
        <f>SUM(D20:D56)</f>
        <v>6743</v>
      </c>
      <c r="E57" s="103"/>
      <c r="F57" s="257"/>
      <c r="G57" s="257">
        <f>SUM(G20:G56)</f>
        <v>37</v>
      </c>
      <c r="H57" s="257"/>
      <c r="I57" s="257">
        <f>SUM(I20:I56)</f>
        <v>37</v>
      </c>
      <c r="J57" s="103"/>
      <c r="K57" s="258"/>
      <c r="L57" s="258">
        <f>SUM(L20:L56)</f>
        <v>104024000</v>
      </c>
      <c r="M57" s="258"/>
      <c r="N57" s="258">
        <f>SUM(N20:N56)</f>
        <v>104024000</v>
      </c>
    </row>
    <row r="58" spans="1:14" ht="15.75">
      <c r="A58" s="266"/>
      <c r="B58" s="267"/>
      <c r="C58" s="268"/>
      <c r="D58" s="269"/>
      <c r="E58" s="266"/>
      <c r="F58" s="270"/>
      <c r="G58" s="270"/>
      <c r="H58" s="270"/>
      <c r="I58" s="270"/>
      <c r="J58" s="266"/>
      <c r="K58" s="271"/>
      <c r="L58" s="271"/>
      <c r="M58" s="271"/>
      <c r="N58" s="271"/>
    </row>
    <row r="59" spans="1:14" ht="27">
      <c r="A59" s="272" t="s">
        <v>173</v>
      </c>
      <c r="B59" s="272"/>
      <c r="C59" s="272"/>
      <c r="D59" s="272"/>
      <c r="E59" s="272"/>
      <c r="F59" s="272"/>
      <c r="G59" s="272"/>
      <c r="H59" s="272"/>
      <c r="I59" s="272"/>
      <c r="J59" s="273" t="s">
        <v>174</v>
      </c>
      <c r="K59" s="272"/>
      <c r="L59" s="272"/>
      <c r="M59" s="274"/>
      <c r="N59" s="274"/>
    </row>
    <row r="60" spans="1:14" ht="18.75">
      <c r="A60" s="266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153"/>
      <c r="N60" s="276"/>
    </row>
    <row r="61" spans="1:14" ht="18.75">
      <c r="A61" s="277" t="s">
        <v>62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153"/>
      <c r="N61" s="276"/>
    </row>
    <row r="62" spans="1:14" ht="18.75">
      <c r="A62" s="460" t="s">
        <v>260</v>
      </c>
      <c r="B62" s="461"/>
      <c r="C62" s="461"/>
      <c r="D62" s="461"/>
      <c r="E62" s="461"/>
      <c r="F62" s="461"/>
      <c r="G62" s="275"/>
      <c r="H62" s="275"/>
      <c r="I62" s="275"/>
      <c r="J62" s="115" t="s">
        <v>152</v>
      </c>
      <c r="K62" s="275"/>
      <c r="L62" s="275"/>
      <c r="M62" s="153"/>
      <c r="N62" s="276"/>
    </row>
    <row r="63" spans="1:14" s="107" customFormat="1" ht="18.75">
      <c r="A63" s="278"/>
      <c r="B63" s="144"/>
      <c r="C63" s="144"/>
      <c r="D63" s="144"/>
      <c r="E63" s="144"/>
      <c r="F63" s="144"/>
      <c r="G63" s="275"/>
      <c r="H63" s="275"/>
      <c r="I63" s="275"/>
      <c r="J63" s="115"/>
      <c r="K63" s="275"/>
      <c r="L63" s="275"/>
      <c r="M63" s="153"/>
      <c r="N63" s="276"/>
    </row>
    <row r="64" spans="1:14" ht="18.75">
      <c r="A64" s="266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153"/>
      <c r="N64" s="276"/>
    </row>
    <row r="65" spans="1:14" ht="18.75">
      <c r="A65" s="277" t="s">
        <v>176</v>
      </c>
      <c r="B65" s="275"/>
      <c r="C65" s="275"/>
      <c r="D65" s="275"/>
      <c r="E65" s="275"/>
      <c r="F65" s="275"/>
      <c r="G65" s="275"/>
      <c r="H65" s="275"/>
      <c r="I65" s="275"/>
      <c r="J65" s="279" t="s">
        <v>65</v>
      </c>
      <c r="K65" s="275"/>
      <c r="L65" s="275"/>
      <c r="M65" s="153"/>
      <c r="N65" s="276"/>
    </row>
    <row r="66" spans="1:14" ht="18.75">
      <c r="A66" s="266"/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153"/>
      <c r="N66" s="276"/>
    </row>
    <row r="67" spans="1:14" ht="18.75">
      <c r="A67" s="266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153"/>
      <c r="N67" s="276"/>
    </row>
    <row r="68" spans="1:14" ht="27.75">
      <c r="A68" s="25" t="s">
        <v>60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153"/>
      <c r="N68" s="276"/>
    </row>
    <row r="69" spans="1:14" ht="27.75">
      <c r="A69" s="25"/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153"/>
      <c r="N69" s="276"/>
    </row>
    <row r="70" spans="1:14" ht="27.75">
      <c r="A70" s="25" t="s">
        <v>59</v>
      </c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153"/>
      <c r="N70" s="276"/>
    </row>
    <row r="71" spans="1:14" ht="18.75">
      <c r="A71" s="19"/>
      <c r="B71" s="280"/>
      <c r="C71" s="281"/>
      <c r="D71" s="281"/>
      <c r="E71" s="153"/>
      <c r="F71" s="153"/>
      <c r="G71" s="153"/>
      <c r="H71" s="153"/>
      <c r="I71" s="153"/>
      <c r="J71" s="153"/>
      <c r="K71" s="153"/>
      <c r="L71" s="153"/>
      <c r="M71" s="153"/>
      <c r="N71" s="153"/>
    </row>
    <row r="72" ht="27.75">
      <c r="A72" s="25" t="s">
        <v>66</v>
      </c>
    </row>
    <row r="75" ht="15">
      <c r="A75" s="282" t="s">
        <v>177</v>
      </c>
    </row>
    <row r="76" ht="15">
      <c r="A76" s="280">
        <v>4506179</v>
      </c>
    </row>
  </sheetData>
  <sheetProtection/>
  <mergeCells count="18">
    <mergeCell ref="I2:M2"/>
    <mergeCell ref="I3:M3"/>
    <mergeCell ref="I4:M4"/>
    <mergeCell ref="I5:M5"/>
    <mergeCell ref="I8:M8"/>
    <mergeCell ref="E16:I16"/>
    <mergeCell ref="J16:N16"/>
    <mergeCell ref="A10:E10"/>
    <mergeCell ref="A62:F62"/>
    <mergeCell ref="I10:M10"/>
    <mergeCell ref="I11:M11"/>
    <mergeCell ref="A12:N12"/>
    <mergeCell ref="A13:N13"/>
    <mergeCell ref="A14:N14"/>
    <mergeCell ref="A16:A18"/>
    <mergeCell ref="B16:B18"/>
    <mergeCell ref="C16:C17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9" r:id="rId1"/>
  <rowBreaks count="2" manualBreakCount="2">
    <brk id="46" max="13" man="1"/>
    <brk id="7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78"/>
  <sheetViews>
    <sheetView view="pageBreakPreview" zoomScale="75" zoomScaleSheetLayoutView="75" zoomScalePageLayoutView="0" workbookViewId="0" topLeftCell="A1">
      <selection activeCell="A3" sqref="A3:A10"/>
    </sheetView>
  </sheetViews>
  <sheetFormatPr defaultColWidth="9.140625" defaultRowHeight="15"/>
  <cols>
    <col min="2" max="2" width="37.7109375" style="137" customWidth="1"/>
    <col min="3" max="3" width="18.140625" style="0" customWidth="1"/>
    <col min="4" max="4" width="9.140625" style="0" customWidth="1"/>
    <col min="5" max="5" width="13.57421875" style="0" customWidth="1"/>
    <col min="6" max="7" width="9.140625" style="0" customWidth="1"/>
    <col min="8" max="8" width="14.8515625" style="0" customWidth="1"/>
    <col min="9" max="10" width="9.140625" style="0" customWidth="1"/>
    <col min="11" max="11" width="13.140625" style="0" customWidth="1"/>
    <col min="12" max="13" width="9.140625" style="0" customWidth="1"/>
    <col min="14" max="14" width="14.8515625" style="0" customWidth="1"/>
    <col min="15" max="15" width="9.140625" style="0" customWidth="1"/>
    <col min="16" max="16" width="13.8515625" style="0" customWidth="1"/>
    <col min="17" max="17" width="17.421875" style="0" customWidth="1"/>
    <col min="18" max="18" width="18.140625" style="0" customWidth="1"/>
    <col min="19" max="19" width="20.28125" style="137" customWidth="1"/>
  </cols>
  <sheetData>
    <row r="1" spans="1:19" ht="15.75">
      <c r="A1" s="153"/>
      <c r="B1" s="153"/>
      <c r="C1" s="153"/>
      <c r="D1" s="154"/>
      <c r="E1" s="153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 t="s">
        <v>289</v>
      </c>
      <c r="R1" s="154"/>
      <c r="S1" s="154"/>
    </row>
    <row r="2" spans="1:19" ht="15.75">
      <c r="A2" s="153"/>
      <c r="B2" s="153"/>
      <c r="C2" s="153"/>
      <c r="D2" s="154"/>
      <c r="E2" s="153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.75">
      <c r="A3" s="153"/>
      <c r="B3" s="153"/>
      <c r="C3" s="153"/>
      <c r="D3" s="154"/>
      <c r="E3" s="153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 t="s">
        <v>178</v>
      </c>
      <c r="R3" s="154"/>
      <c r="S3" s="154"/>
    </row>
    <row r="4" spans="1:19" ht="15.75">
      <c r="A4" s="153"/>
      <c r="B4" s="153"/>
      <c r="C4" s="153"/>
      <c r="D4" s="154"/>
      <c r="E4" s="15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 t="s">
        <v>157</v>
      </c>
      <c r="R4" s="154"/>
      <c r="S4" s="154"/>
    </row>
    <row r="5" spans="1:19" ht="15.75">
      <c r="A5" s="153"/>
      <c r="B5" s="153"/>
      <c r="C5" s="153"/>
      <c r="D5" s="154"/>
      <c r="E5" s="153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 t="s">
        <v>180</v>
      </c>
      <c r="R5" s="154"/>
      <c r="S5" s="154"/>
    </row>
    <row r="6" spans="1:19" ht="15.75">
      <c r="A6" s="153"/>
      <c r="B6" s="153"/>
      <c r="C6" s="153"/>
      <c r="D6" s="154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 t="s">
        <v>181</v>
      </c>
      <c r="R6" s="154"/>
      <c r="S6" s="154"/>
    </row>
    <row r="7" spans="1:19" ht="15.75">
      <c r="A7" s="153"/>
      <c r="B7" s="153"/>
      <c r="C7" s="153"/>
      <c r="D7" s="154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19" ht="15.75">
      <c r="A8" s="153"/>
      <c r="B8" s="153"/>
      <c r="C8" s="153"/>
      <c r="D8" s="154"/>
      <c r="E8" s="153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 t="s">
        <v>286</v>
      </c>
      <c r="R8" s="154"/>
      <c r="S8" s="154"/>
    </row>
    <row r="9" spans="1:19" ht="15.75">
      <c r="A9" s="153"/>
      <c r="B9" s="153"/>
      <c r="C9" s="153"/>
      <c r="D9" s="154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</row>
    <row r="10" spans="1:19" ht="15.75">
      <c r="A10" s="153"/>
      <c r="B10" s="153"/>
      <c r="C10" s="153"/>
      <c r="D10" s="154"/>
      <c r="E10" s="153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 t="s">
        <v>285</v>
      </c>
      <c r="R10" s="154"/>
      <c r="S10" s="154"/>
    </row>
    <row r="11" spans="1:19" ht="15">
      <c r="A11" s="472" t="s">
        <v>261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</row>
    <row r="12" spans="1:19" ht="15">
      <c r="A12" s="472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</row>
    <row r="13" spans="1:19" ht="22.5">
      <c r="A13" s="464" t="s">
        <v>262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</row>
    <row r="14" spans="1:19" ht="22.5">
      <c r="A14" s="466" t="s">
        <v>287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</row>
    <row r="15" spans="1:19" ht="23.25">
      <c r="A15" s="464" t="s">
        <v>163</v>
      </c>
      <c r="B15" s="464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</row>
    <row r="16" spans="1:19" s="107" customFormat="1" ht="22.5">
      <c r="A16" s="464" t="s">
        <v>288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</row>
    <row r="17" spans="1:19" s="107" customFormat="1" ht="22.5">
      <c r="A17" s="440" t="s">
        <v>249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194"/>
    </row>
    <row r="18" spans="1:19" ht="22.5">
      <c r="A18" s="155"/>
      <c r="B18" s="245"/>
      <c r="C18" s="155"/>
      <c r="D18" s="156"/>
      <c r="E18" s="155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</row>
    <row r="19" spans="1:19" ht="15.75">
      <c r="A19" s="469" t="s">
        <v>164</v>
      </c>
      <c r="B19" s="475" t="s">
        <v>263</v>
      </c>
      <c r="C19" s="475" t="s">
        <v>264</v>
      </c>
      <c r="D19" s="468" t="s">
        <v>265</v>
      </c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74" t="s">
        <v>266</v>
      </c>
      <c r="R19" s="474"/>
      <c r="S19" s="474" t="s">
        <v>267</v>
      </c>
    </row>
    <row r="20" spans="1:19" ht="39" customHeight="1">
      <c r="A20" s="470"/>
      <c r="B20" s="476"/>
      <c r="C20" s="476"/>
      <c r="D20" s="468" t="s">
        <v>268</v>
      </c>
      <c r="E20" s="468"/>
      <c r="F20" s="468"/>
      <c r="G20" s="474" t="s">
        <v>269</v>
      </c>
      <c r="H20" s="474"/>
      <c r="I20" s="474"/>
      <c r="J20" s="474" t="s">
        <v>270</v>
      </c>
      <c r="K20" s="474"/>
      <c r="L20" s="474"/>
      <c r="M20" s="474" t="s">
        <v>271</v>
      </c>
      <c r="N20" s="474"/>
      <c r="O20" s="474"/>
      <c r="P20" s="474" t="s">
        <v>272</v>
      </c>
      <c r="Q20" s="477" t="s">
        <v>273</v>
      </c>
      <c r="R20" s="477" t="s">
        <v>274</v>
      </c>
      <c r="S20" s="474"/>
    </row>
    <row r="21" spans="1:19" ht="54.75" customHeight="1">
      <c r="A21" s="470"/>
      <c r="B21" s="476"/>
      <c r="C21" s="476"/>
      <c r="D21" s="468"/>
      <c r="E21" s="468"/>
      <c r="F21" s="468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9"/>
      <c r="R21" s="478"/>
      <c r="S21" s="474"/>
    </row>
    <row r="22" spans="1:19" ht="31.5">
      <c r="A22" s="473"/>
      <c r="B22" s="480"/>
      <c r="C22" s="157" t="s">
        <v>275</v>
      </c>
      <c r="D22" s="158" t="s">
        <v>17</v>
      </c>
      <c r="E22" s="157" t="s">
        <v>276</v>
      </c>
      <c r="F22" s="158" t="s">
        <v>277</v>
      </c>
      <c r="G22" s="158" t="s">
        <v>17</v>
      </c>
      <c r="H22" s="158" t="s">
        <v>276</v>
      </c>
      <c r="I22" s="158" t="s">
        <v>277</v>
      </c>
      <c r="J22" s="158" t="s">
        <v>17</v>
      </c>
      <c r="K22" s="158" t="s">
        <v>276</v>
      </c>
      <c r="L22" s="158" t="s">
        <v>277</v>
      </c>
      <c r="M22" s="158" t="s">
        <v>17</v>
      </c>
      <c r="N22" s="158" t="s">
        <v>276</v>
      </c>
      <c r="O22" s="158" t="s">
        <v>278</v>
      </c>
      <c r="P22" s="158" t="s">
        <v>279</v>
      </c>
      <c r="Q22" s="159" t="s">
        <v>8</v>
      </c>
      <c r="R22" s="479"/>
      <c r="S22" s="193" t="s">
        <v>280</v>
      </c>
    </row>
    <row r="23" spans="1:19" ht="15.75">
      <c r="A23" s="157">
        <v>1</v>
      </c>
      <c r="B23" s="251">
        <v>2</v>
      </c>
      <c r="C23" s="157">
        <v>3</v>
      </c>
      <c r="D23" s="158" t="s">
        <v>281</v>
      </c>
      <c r="E23" s="158">
        <v>4</v>
      </c>
      <c r="F23" s="158">
        <v>5</v>
      </c>
      <c r="G23" s="158" t="s">
        <v>52</v>
      </c>
      <c r="H23" s="158">
        <v>6</v>
      </c>
      <c r="I23" s="158">
        <v>7</v>
      </c>
      <c r="J23" s="158" t="s">
        <v>53</v>
      </c>
      <c r="K23" s="158">
        <v>8</v>
      </c>
      <c r="L23" s="158">
        <v>9</v>
      </c>
      <c r="M23" s="158" t="s">
        <v>54</v>
      </c>
      <c r="N23" s="158">
        <v>10</v>
      </c>
      <c r="O23" s="158">
        <v>11</v>
      </c>
      <c r="P23" s="158" t="s">
        <v>55</v>
      </c>
      <c r="Q23" s="159" t="s">
        <v>57</v>
      </c>
      <c r="R23" s="159" t="s">
        <v>282</v>
      </c>
      <c r="S23" s="158" t="s">
        <v>38</v>
      </c>
    </row>
    <row r="24" spans="1:19" s="107" customFormat="1" ht="15.75">
      <c r="A24" s="157"/>
      <c r="B24" s="163" t="s">
        <v>284</v>
      </c>
      <c r="C24" s="167">
        <f>SUM(C25:C61)</f>
        <v>143848.56</v>
      </c>
      <c r="D24" s="168">
        <f>SUM(D25:D61)</f>
        <v>15</v>
      </c>
      <c r="E24" s="167"/>
      <c r="F24" s="168">
        <f>SUM(F25:F61)</f>
        <v>18</v>
      </c>
      <c r="G24" s="168">
        <f>SUM(G25:G61)</f>
        <v>35</v>
      </c>
      <c r="H24" s="168"/>
      <c r="I24" s="168">
        <f>SUM(I25:I61)</f>
        <v>38</v>
      </c>
      <c r="J24" s="168"/>
      <c r="K24" s="168"/>
      <c r="L24" s="168"/>
      <c r="M24" s="168">
        <f>SUM(M25:M61)</f>
        <v>2</v>
      </c>
      <c r="N24" s="168"/>
      <c r="O24" s="168">
        <f>SUM(O25:O61)</f>
        <v>2</v>
      </c>
      <c r="P24" s="167"/>
      <c r="Q24" s="168">
        <f>SUM(Q25:Q61)</f>
        <v>33</v>
      </c>
      <c r="R24" s="159"/>
      <c r="S24" s="158"/>
    </row>
    <row r="25" spans="1:19" ht="31.5">
      <c r="A25" s="157">
        <v>1</v>
      </c>
      <c r="B25" s="109" t="s">
        <v>145</v>
      </c>
      <c r="C25" s="9">
        <v>3329.4</v>
      </c>
      <c r="D25" s="158"/>
      <c r="E25" s="161" t="s">
        <v>283</v>
      </c>
      <c r="F25" s="158"/>
      <c r="G25" s="158">
        <v>1</v>
      </c>
      <c r="H25" s="161" t="s">
        <v>283</v>
      </c>
      <c r="I25" s="158">
        <v>1</v>
      </c>
      <c r="J25" s="158"/>
      <c r="K25" s="158" t="s">
        <v>290</v>
      </c>
      <c r="L25" s="158"/>
      <c r="M25" s="158"/>
      <c r="N25" s="161" t="s">
        <v>283</v>
      </c>
      <c r="O25" s="160"/>
      <c r="P25" s="158">
        <v>2013</v>
      </c>
      <c r="Q25" s="158"/>
      <c r="R25" s="160"/>
      <c r="S25" s="158">
        <v>0.043</v>
      </c>
    </row>
    <row r="26" spans="1:19" ht="31.5">
      <c r="A26" s="251">
        <v>2</v>
      </c>
      <c r="B26" s="109" t="s">
        <v>226</v>
      </c>
      <c r="C26" s="150">
        <v>561.2</v>
      </c>
      <c r="D26" s="158"/>
      <c r="E26" s="161" t="s">
        <v>283</v>
      </c>
      <c r="F26" s="158"/>
      <c r="G26" s="158">
        <v>1</v>
      </c>
      <c r="H26" s="161" t="s">
        <v>283</v>
      </c>
      <c r="I26" s="158">
        <v>1</v>
      </c>
      <c r="J26" s="158"/>
      <c r="K26" s="158" t="s">
        <v>290</v>
      </c>
      <c r="L26" s="158"/>
      <c r="M26" s="158"/>
      <c r="N26" s="161" t="s">
        <v>283</v>
      </c>
      <c r="O26" s="160"/>
      <c r="P26" s="158">
        <v>2013</v>
      </c>
      <c r="Q26" s="158"/>
      <c r="R26" s="160"/>
      <c r="S26" s="158">
        <v>0.026</v>
      </c>
    </row>
    <row r="27" spans="1:19" ht="31.5">
      <c r="A27" s="251">
        <v>3</v>
      </c>
      <c r="B27" s="109" t="s">
        <v>88</v>
      </c>
      <c r="C27" s="9">
        <v>1486.82</v>
      </c>
      <c r="D27" s="158">
        <v>1</v>
      </c>
      <c r="E27" s="161" t="s">
        <v>283</v>
      </c>
      <c r="F27" s="158">
        <v>1</v>
      </c>
      <c r="G27" s="158">
        <v>1</v>
      </c>
      <c r="H27" s="161" t="s">
        <v>283</v>
      </c>
      <c r="I27" s="158">
        <v>1</v>
      </c>
      <c r="J27" s="158"/>
      <c r="K27" s="158" t="s">
        <v>290</v>
      </c>
      <c r="L27" s="158"/>
      <c r="M27" s="158"/>
      <c r="N27" s="161" t="s">
        <v>283</v>
      </c>
      <c r="O27" s="160"/>
      <c r="P27" s="158">
        <v>2013</v>
      </c>
      <c r="Q27" s="158">
        <v>1</v>
      </c>
      <c r="R27" s="169" t="s">
        <v>291</v>
      </c>
      <c r="S27" s="158">
        <v>0.0207</v>
      </c>
    </row>
    <row r="28" spans="1:19" ht="31.5">
      <c r="A28" s="251">
        <v>4</v>
      </c>
      <c r="B28" s="109" t="s">
        <v>78</v>
      </c>
      <c r="C28" s="9">
        <v>3925.9</v>
      </c>
      <c r="D28" s="158"/>
      <c r="E28" s="161" t="s">
        <v>283</v>
      </c>
      <c r="F28" s="162"/>
      <c r="G28" s="158">
        <v>1</v>
      </c>
      <c r="H28" s="161" t="s">
        <v>283</v>
      </c>
      <c r="I28" s="158">
        <v>1</v>
      </c>
      <c r="J28" s="158"/>
      <c r="K28" s="158" t="s">
        <v>290</v>
      </c>
      <c r="L28" s="158"/>
      <c r="M28" s="158"/>
      <c r="N28" s="161" t="s">
        <v>283</v>
      </c>
      <c r="O28" s="160"/>
      <c r="P28" s="158">
        <v>2013</v>
      </c>
      <c r="Q28" s="158">
        <v>1</v>
      </c>
      <c r="R28" s="158" t="s">
        <v>292</v>
      </c>
      <c r="S28" s="158">
        <v>0.039</v>
      </c>
    </row>
    <row r="29" spans="1:19" ht="31.5">
      <c r="A29" s="251">
        <v>5</v>
      </c>
      <c r="B29" s="109" t="s">
        <v>146</v>
      </c>
      <c r="C29" s="9">
        <v>2795.4</v>
      </c>
      <c r="D29" s="158"/>
      <c r="E29" s="161" t="s">
        <v>283</v>
      </c>
      <c r="F29" s="162"/>
      <c r="G29" s="158"/>
      <c r="H29" s="161" t="s">
        <v>283</v>
      </c>
      <c r="I29" s="158"/>
      <c r="J29" s="158"/>
      <c r="K29" s="158" t="s">
        <v>290</v>
      </c>
      <c r="L29" s="160"/>
      <c r="M29" s="158"/>
      <c r="N29" s="161" t="s">
        <v>283</v>
      </c>
      <c r="O29" s="160"/>
      <c r="P29" s="158">
        <v>2013</v>
      </c>
      <c r="Q29" s="158"/>
      <c r="R29" s="158"/>
      <c r="S29" s="158">
        <v>0.04</v>
      </c>
    </row>
    <row r="30" spans="1:19" ht="31.5">
      <c r="A30" s="251">
        <v>6</v>
      </c>
      <c r="B30" s="109" t="s">
        <v>81</v>
      </c>
      <c r="C30" s="150">
        <v>623.66</v>
      </c>
      <c r="D30" s="158"/>
      <c r="E30" s="161" t="s">
        <v>283</v>
      </c>
      <c r="F30" s="152"/>
      <c r="G30" s="158">
        <v>1</v>
      </c>
      <c r="H30" s="161" t="s">
        <v>283</v>
      </c>
      <c r="I30" s="158">
        <v>1</v>
      </c>
      <c r="J30" s="158"/>
      <c r="K30" s="158" t="s">
        <v>290</v>
      </c>
      <c r="L30" s="160"/>
      <c r="M30" s="158"/>
      <c r="N30" s="161" t="s">
        <v>283</v>
      </c>
      <c r="O30" s="160"/>
      <c r="P30" s="158">
        <v>2013</v>
      </c>
      <c r="Q30" s="158">
        <v>1</v>
      </c>
      <c r="R30" s="158" t="s">
        <v>292</v>
      </c>
      <c r="S30" s="158">
        <v>0.032</v>
      </c>
    </row>
    <row r="31" spans="1:19" s="107" customFormat="1" ht="31.5">
      <c r="A31" s="251">
        <v>7</v>
      </c>
      <c r="B31" s="109" t="s">
        <v>350</v>
      </c>
      <c r="C31" s="244">
        <v>2559.82</v>
      </c>
      <c r="D31" s="158">
        <v>1</v>
      </c>
      <c r="E31" s="161" t="s">
        <v>283</v>
      </c>
      <c r="F31" s="152">
        <v>1</v>
      </c>
      <c r="G31" s="158">
        <v>1</v>
      </c>
      <c r="H31" s="161" t="s">
        <v>283</v>
      </c>
      <c r="I31" s="158">
        <v>1</v>
      </c>
      <c r="J31" s="158"/>
      <c r="K31" s="158" t="s">
        <v>290</v>
      </c>
      <c r="L31" s="246"/>
      <c r="M31" s="158"/>
      <c r="N31" s="161" t="s">
        <v>283</v>
      </c>
      <c r="O31" s="246"/>
      <c r="P31" s="158">
        <v>2013</v>
      </c>
      <c r="Q31" s="158">
        <v>1</v>
      </c>
      <c r="R31" s="169" t="s">
        <v>291</v>
      </c>
      <c r="S31" s="158">
        <v>0.058</v>
      </c>
    </row>
    <row r="32" spans="1:19" s="107" customFormat="1" ht="31.5">
      <c r="A32" s="251">
        <v>8</v>
      </c>
      <c r="B32" s="109" t="s">
        <v>351</v>
      </c>
      <c r="C32" s="244">
        <v>2153.5</v>
      </c>
      <c r="D32" s="158"/>
      <c r="E32" s="161" t="s">
        <v>283</v>
      </c>
      <c r="F32" s="152"/>
      <c r="G32" s="158"/>
      <c r="H32" s="161" t="s">
        <v>283</v>
      </c>
      <c r="I32" s="158"/>
      <c r="J32" s="158"/>
      <c r="K32" s="158" t="s">
        <v>290</v>
      </c>
      <c r="L32" s="246"/>
      <c r="M32" s="158"/>
      <c r="N32" s="161" t="s">
        <v>283</v>
      </c>
      <c r="O32" s="246"/>
      <c r="P32" s="158">
        <v>2013</v>
      </c>
      <c r="Q32" s="158">
        <v>1</v>
      </c>
      <c r="R32" s="169" t="s">
        <v>291</v>
      </c>
      <c r="S32" s="158">
        <v>0.036</v>
      </c>
    </row>
    <row r="33" spans="1:19" s="107" customFormat="1" ht="31.5">
      <c r="A33" s="251">
        <v>9</v>
      </c>
      <c r="B33" s="109" t="s">
        <v>352</v>
      </c>
      <c r="C33" s="244">
        <v>1506.07</v>
      </c>
      <c r="D33" s="158"/>
      <c r="E33" s="161" t="s">
        <v>283</v>
      </c>
      <c r="F33" s="152"/>
      <c r="G33" s="158">
        <v>1</v>
      </c>
      <c r="H33" s="161" t="s">
        <v>283</v>
      </c>
      <c r="I33" s="158">
        <v>1</v>
      </c>
      <c r="J33" s="158"/>
      <c r="K33" s="158" t="s">
        <v>290</v>
      </c>
      <c r="L33" s="246"/>
      <c r="M33" s="158"/>
      <c r="N33" s="161" t="s">
        <v>283</v>
      </c>
      <c r="O33" s="246"/>
      <c r="P33" s="158">
        <v>2013</v>
      </c>
      <c r="Q33" s="158">
        <v>1</v>
      </c>
      <c r="R33" s="169" t="s">
        <v>291</v>
      </c>
      <c r="S33" s="158">
        <v>0.023</v>
      </c>
    </row>
    <row r="34" spans="1:19" ht="31.5">
      <c r="A34" s="251">
        <v>10</v>
      </c>
      <c r="B34" s="109" t="s">
        <v>89</v>
      </c>
      <c r="C34" s="9">
        <v>1648.1</v>
      </c>
      <c r="D34" s="158">
        <v>1</v>
      </c>
      <c r="E34" s="161" t="s">
        <v>283</v>
      </c>
      <c r="F34" s="152">
        <v>1</v>
      </c>
      <c r="G34" s="158">
        <v>1</v>
      </c>
      <c r="H34" s="161" t="s">
        <v>283</v>
      </c>
      <c r="I34" s="158">
        <v>1</v>
      </c>
      <c r="J34" s="158"/>
      <c r="K34" s="158" t="s">
        <v>290</v>
      </c>
      <c r="L34" s="160"/>
      <c r="M34" s="158"/>
      <c r="N34" s="161" t="s">
        <v>283</v>
      </c>
      <c r="O34" s="160"/>
      <c r="P34" s="158">
        <v>2013</v>
      </c>
      <c r="Q34" s="158">
        <v>1</v>
      </c>
      <c r="R34" s="169" t="s">
        <v>291</v>
      </c>
      <c r="S34" s="158">
        <v>0.0205</v>
      </c>
    </row>
    <row r="35" spans="1:19" ht="31.5">
      <c r="A35" s="251">
        <v>11</v>
      </c>
      <c r="B35" s="110" t="s">
        <v>69</v>
      </c>
      <c r="C35" s="150">
        <v>1936.56</v>
      </c>
      <c r="D35" s="158">
        <v>1</v>
      </c>
      <c r="E35" s="161" t="s">
        <v>283</v>
      </c>
      <c r="F35" s="152">
        <v>1</v>
      </c>
      <c r="G35" s="158">
        <v>1</v>
      </c>
      <c r="H35" s="161" t="s">
        <v>283</v>
      </c>
      <c r="I35" s="158">
        <v>1</v>
      </c>
      <c r="J35" s="158"/>
      <c r="K35" s="158" t="s">
        <v>290</v>
      </c>
      <c r="L35" s="160"/>
      <c r="M35" s="158"/>
      <c r="N35" s="161" t="s">
        <v>283</v>
      </c>
      <c r="O35" s="160"/>
      <c r="P35" s="158">
        <v>2013</v>
      </c>
      <c r="Q35" s="158">
        <v>1</v>
      </c>
      <c r="R35" s="169" t="s">
        <v>291</v>
      </c>
      <c r="S35" s="158">
        <v>0.035</v>
      </c>
    </row>
    <row r="36" spans="1:19" ht="31.5">
      <c r="A36" s="251">
        <v>12</v>
      </c>
      <c r="B36" s="109" t="s">
        <v>93</v>
      </c>
      <c r="C36" s="9">
        <v>604.5</v>
      </c>
      <c r="D36" s="158">
        <v>1</v>
      </c>
      <c r="E36" s="161" t="s">
        <v>283</v>
      </c>
      <c r="F36" s="152">
        <v>1</v>
      </c>
      <c r="G36" s="158">
        <v>1</v>
      </c>
      <c r="H36" s="161" t="s">
        <v>283</v>
      </c>
      <c r="I36" s="158">
        <v>1</v>
      </c>
      <c r="J36" s="158"/>
      <c r="K36" s="158" t="s">
        <v>290</v>
      </c>
      <c r="L36" s="158"/>
      <c r="M36" s="158"/>
      <c r="N36" s="161" t="s">
        <v>283</v>
      </c>
      <c r="O36" s="160"/>
      <c r="P36" s="158">
        <v>2013</v>
      </c>
      <c r="Q36" s="158">
        <v>1</v>
      </c>
      <c r="R36" s="169" t="s">
        <v>291</v>
      </c>
      <c r="S36" s="158">
        <v>0.057</v>
      </c>
    </row>
    <row r="37" spans="1:19" ht="31.5">
      <c r="A37" s="251">
        <v>13</v>
      </c>
      <c r="B37" s="110" t="s">
        <v>68</v>
      </c>
      <c r="C37" s="150">
        <v>1684.6</v>
      </c>
      <c r="D37" s="158">
        <v>1</v>
      </c>
      <c r="E37" s="161" t="s">
        <v>283</v>
      </c>
      <c r="F37" s="158">
        <v>1</v>
      </c>
      <c r="G37" s="158">
        <v>1</v>
      </c>
      <c r="H37" s="161" t="s">
        <v>283</v>
      </c>
      <c r="I37" s="158">
        <v>1</v>
      </c>
      <c r="J37" s="158"/>
      <c r="K37" s="158" t="s">
        <v>290</v>
      </c>
      <c r="L37" s="160"/>
      <c r="M37" s="158"/>
      <c r="N37" s="161" t="s">
        <v>283</v>
      </c>
      <c r="O37" s="160"/>
      <c r="P37" s="158">
        <v>2013</v>
      </c>
      <c r="Q37" s="158">
        <v>1</v>
      </c>
      <c r="R37" s="169" t="s">
        <v>291</v>
      </c>
      <c r="S37" s="158">
        <v>0.043</v>
      </c>
    </row>
    <row r="38" spans="1:19" ht="31.5">
      <c r="A38" s="251">
        <v>14</v>
      </c>
      <c r="B38" s="109" t="s">
        <v>80</v>
      </c>
      <c r="C38" s="150">
        <v>1618.96</v>
      </c>
      <c r="D38" s="158">
        <v>1</v>
      </c>
      <c r="E38" s="161" t="s">
        <v>283</v>
      </c>
      <c r="F38" s="158">
        <v>1</v>
      </c>
      <c r="G38" s="158">
        <v>1</v>
      </c>
      <c r="H38" s="161" t="s">
        <v>283</v>
      </c>
      <c r="I38" s="158">
        <v>1</v>
      </c>
      <c r="J38" s="158"/>
      <c r="K38" s="158" t="s">
        <v>290</v>
      </c>
      <c r="L38" s="158"/>
      <c r="M38" s="158"/>
      <c r="N38" s="161" t="s">
        <v>283</v>
      </c>
      <c r="O38" s="160"/>
      <c r="P38" s="158">
        <v>2013</v>
      </c>
      <c r="Q38" s="158">
        <v>1</v>
      </c>
      <c r="R38" s="158" t="s">
        <v>292</v>
      </c>
      <c r="S38" s="158">
        <v>0.051</v>
      </c>
    </row>
    <row r="39" spans="1:19" ht="31.5">
      <c r="A39" s="251">
        <v>15</v>
      </c>
      <c r="B39" s="109" t="s">
        <v>90</v>
      </c>
      <c r="C39" s="150">
        <v>2699.74</v>
      </c>
      <c r="D39" s="158">
        <v>1</v>
      </c>
      <c r="E39" s="161" t="s">
        <v>283</v>
      </c>
      <c r="F39" s="158">
        <v>1</v>
      </c>
      <c r="G39" s="158">
        <v>1</v>
      </c>
      <c r="H39" s="161" t="s">
        <v>283</v>
      </c>
      <c r="I39" s="158">
        <v>1</v>
      </c>
      <c r="J39" s="158"/>
      <c r="K39" s="158" t="s">
        <v>290</v>
      </c>
      <c r="L39" s="160"/>
      <c r="M39" s="158"/>
      <c r="N39" s="161" t="s">
        <v>283</v>
      </c>
      <c r="O39" s="160"/>
      <c r="P39" s="158">
        <v>2013</v>
      </c>
      <c r="Q39" s="158">
        <v>1</v>
      </c>
      <c r="R39" s="169" t="s">
        <v>291</v>
      </c>
      <c r="S39" s="158">
        <v>0.0202</v>
      </c>
    </row>
    <row r="40" spans="1:19" ht="31.5">
      <c r="A40" s="251">
        <v>16</v>
      </c>
      <c r="B40" s="110" t="s">
        <v>67</v>
      </c>
      <c r="C40" s="149">
        <v>2241.63</v>
      </c>
      <c r="D40" s="158">
        <v>1</v>
      </c>
      <c r="E40" s="161" t="s">
        <v>283</v>
      </c>
      <c r="F40" s="158">
        <v>1</v>
      </c>
      <c r="G40" s="158">
        <v>1</v>
      </c>
      <c r="H40" s="161" t="s">
        <v>283</v>
      </c>
      <c r="I40" s="158">
        <v>1</v>
      </c>
      <c r="J40" s="158"/>
      <c r="K40" s="158" t="s">
        <v>290</v>
      </c>
      <c r="L40" s="160"/>
      <c r="M40" s="158"/>
      <c r="N40" s="161" t="s">
        <v>283</v>
      </c>
      <c r="O40" s="160"/>
      <c r="P40" s="158">
        <v>2013</v>
      </c>
      <c r="Q40" s="158">
        <v>1</v>
      </c>
      <c r="R40" s="169" t="s">
        <v>291</v>
      </c>
      <c r="S40" s="158">
        <v>0.03</v>
      </c>
    </row>
    <row r="41" spans="1:19" ht="31.5">
      <c r="A41" s="251">
        <v>17</v>
      </c>
      <c r="B41" s="109" t="s">
        <v>75</v>
      </c>
      <c r="C41" s="150">
        <v>3760.73</v>
      </c>
      <c r="D41" s="158"/>
      <c r="E41" s="161" t="s">
        <v>283</v>
      </c>
      <c r="F41" s="158"/>
      <c r="G41" s="158">
        <v>1</v>
      </c>
      <c r="H41" s="161" t="s">
        <v>283</v>
      </c>
      <c r="I41" s="158">
        <v>1</v>
      </c>
      <c r="J41" s="158"/>
      <c r="K41" s="158" t="s">
        <v>290</v>
      </c>
      <c r="L41" s="158"/>
      <c r="M41" s="158"/>
      <c r="N41" s="161" t="s">
        <v>283</v>
      </c>
      <c r="O41" s="160"/>
      <c r="P41" s="158">
        <v>2013</v>
      </c>
      <c r="Q41" s="158">
        <v>1</v>
      </c>
      <c r="R41" s="158" t="s">
        <v>292</v>
      </c>
      <c r="S41" s="158">
        <v>0.035</v>
      </c>
    </row>
    <row r="42" spans="1:19" ht="31.5">
      <c r="A42" s="251">
        <v>18</v>
      </c>
      <c r="B42" s="109" t="s">
        <v>246</v>
      </c>
      <c r="C42" s="150">
        <v>3264.6</v>
      </c>
      <c r="D42" s="158"/>
      <c r="E42" s="161" t="s">
        <v>283</v>
      </c>
      <c r="F42" s="158"/>
      <c r="G42" s="158">
        <v>1</v>
      </c>
      <c r="H42" s="161" t="s">
        <v>283</v>
      </c>
      <c r="I42" s="158">
        <v>1</v>
      </c>
      <c r="J42" s="158"/>
      <c r="K42" s="158" t="s">
        <v>290</v>
      </c>
      <c r="L42" s="160"/>
      <c r="M42" s="158">
        <v>1</v>
      </c>
      <c r="N42" s="161" t="s">
        <v>283</v>
      </c>
      <c r="O42" s="158">
        <v>1</v>
      </c>
      <c r="P42" s="158">
        <v>2013</v>
      </c>
      <c r="Q42" s="158">
        <v>1</v>
      </c>
      <c r="R42" s="158" t="s">
        <v>292</v>
      </c>
      <c r="S42" s="158">
        <v>0.043</v>
      </c>
    </row>
    <row r="43" spans="1:19" ht="31.5">
      <c r="A43" s="251">
        <v>19</v>
      </c>
      <c r="B43" s="109" t="s">
        <v>71</v>
      </c>
      <c r="C43" s="9">
        <v>3567.9</v>
      </c>
      <c r="D43" s="158"/>
      <c r="E43" s="161" t="s">
        <v>283</v>
      </c>
      <c r="F43" s="158"/>
      <c r="G43" s="158">
        <v>1</v>
      </c>
      <c r="H43" s="161" t="s">
        <v>283</v>
      </c>
      <c r="I43" s="158">
        <v>1</v>
      </c>
      <c r="J43" s="158"/>
      <c r="K43" s="158" t="s">
        <v>290</v>
      </c>
      <c r="L43" s="158"/>
      <c r="M43" s="158"/>
      <c r="N43" s="161" t="s">
        <v>283</v>
      </c>
      <c r="O43" s="160"/>
      <c r="P43" s="158">
        <v>2013</v>
      </c>
      <c r="Q43" s="158">
        <v>1</v>
      </c>
      <c r="R43" s="169" t="s">
        <v>291</v>
      </c>
      <c r="S43" s="158">
        <v>0.045</v>
      </c>
    </row>
    <row r="44" spans="1:19" ht="31.5">
      <c r="A44" s="251">
        <v>20</v>
      </c>
      <c r="B44" s="109" t="s">
        <v>73</v>
      </c>
      <c r="C44" s="9">
        <v>5765.5</v>
      </c>
      <c r="D44" s="158">
        <v>1</v>
      </c>
      <c r="E44" s="161" t="s">
        <v>283</v>
      </c>
      <c r="F44" s="158">
        <v>1</v>
      </c>
      <c r="G44" s="158">
        <v>1</v>
      </c>
      <c r="H44" s="161" t="s">
        <v>283</v>
      </c>
      <c r="I44" s="158">
        <v>1</v>
      </c>
      <c r="J44" s="158"/>
      <c r="K44" s="158" t="s">
        <v>290</v>
      </c>
      <c r="L44" s="160"/>
      <c r="M44" s="158"/>
      <c r="N44" s="161" t="s">
        <v>283</v>
      </c>
      <c r="O44" s="160"/>
      <c r="P44" s="158">
        <v>2013</v>
      </c>
      <c r="Q44" s="158">
        <v>1</v>
      </c>
      <c r="R44" s="158" t="s">
        <v>292</v>
      </c>
      <c r="S44" s="158">
        <v>0.047</v>
      </c>
    </row>
    <row r="45" spans="1:19" ht="31.5">
      <c r="A45" s="251">
        <v>21</v>
      </c>
      <c r="B45" s="109" t="s">
        <v>74</v>
      </c>
      <c r="C45" s="9">
        <v>5818.49</v>
      </c>
      <c r="D45" s="158">
        <v>1</v>
      </c>
      <c r="E45" s="161" t="s">
        <v>283</v>
      </c>
      <c r="F45" s="158">
        <v>1</v>
      </c>
      <c r="G45" s="158">
        <v>1</v>
      </c>
      <c r="H45" s="161" t="s">
        <v>283</v>
      </c>
      <c r="I45" s="158">
        <v>1</v>
      </c>
      <c r="J45" s="158"/>
      <c r="K45" s="158" t="s">
        <v>290</v>
      </c>
      <c r="L45" s="160"/>
      <c r="M45" s="158"/>
      <c r="N45" s="161" t="s">
        <v>283</v>
      </c>
      <c r="O45" s="160"/>
      <c r="P45" s="158">
        <v>2013</v>
      </c>
      <c r="Q45" s="158">
        <v>1</v>
      </c>
      <c r="R45" s="158" t="s">
        <v>292</v>
      </c>
      <c r="S45" s="158">
        <v>0.041</v>
      </c>
    </row>
    <row r="46" spans="1:19" ht="31.5">
      <c r="A46" s="251">
        <v>22</v>
      </c>
      <c r="B46" s="109" t="s">
        <v>77</v>
      </c>
      <c r="C46" s="9">
        <v>3846.7</v>
      </c>
      <c r="D46" s="158"/>
      <c r="E46" s="161" t="s">
        <v>283</v>
      </c>
      <c r="F46" s="158"/>
      <c r="G46" s="158">
        <v>1</v>
      </c>
      <c r="H46" s="161" t="s">
        <v>283</v>
      </c>
      <c r="I46" s="158">
        <v>1</v>
      </c>
      <c r="J46" s="158"/>
      <c r="K46" s="158" t="s">
        <v>290</v>
      </c>
      <c r="L46" s="160"/>
      <c r="M46" s="158"/>
      <c r="N46" s="161" t="s">
        <v>283</v>
      </c>
      <c r="O46" s="160"/>
      <c r="P46" s="158">
        <v>2013</v>
      </c>
      <c r="Q46" s="158">
        <v>1</v>
      </c>
      <c r="R46" s="158" t="s">
        <v>292</v>
      </c>
      <c r="S46" s="158">
        <v>0.035</v>
      </c>
    </row>
    <row r="47" spans="1:19" ht="31.5">
      <c r="A47" s="251">
        <v>23</v>
      </c>
      <c r="B47" s="109" t="s">
        <v>70</v>
      </c>
      <c r="C47" s="9">
        <v>2004.3</v>
      </c>
      <c r="D47" s="158"/>
      <c r="E47" s="161" t="s">
        <v>283</v>
      </c>
      <c r="F47" s="158"/>
      <c r="G47" s="158">
        <v>1</v>
      </c>
      <c r="H47" s="161" t="s">
        <v>283</v>
      </c>
      <c r="I47" s="158">
        <v>1</v>
      </c>
      <c r="J47" s="158"/>
      <c r="K47" s="158" t="s">
        <v>290</v>
      </c>
      <c r="L47" s="160"/>
      <c r="M47" s="158"/>
      <c r="N47" s="161" t="s">
        <v>283</v>
      </c>
      <c r="O47" s="160"/>
      <c r="P47" s="158">
        <v>2013</v>
      </c>
      <c r="Q47" s="158">
        <v>1</v>
      </c>
      <c r="R47" s="169" t="s">
        <v>291</v>
      </c>
      <c r="S47" s="158">
        <v>0.044</v>
      </c>
    </row>
    <row r="48" spans="1:19" ht="31.5">
      <c r="A48" s="251">
        <v>24</v>
      </c>
      <c r="B48" s="109" t="s">
        <v>76</v>
      </c>
      <c r="C48" s="9">
        <v>3746.8</v>
      </c>
      <c r="D48" s="158"/>
      <c r="E48" s="161" t="s">
        <v>283</v>
      </c>
      <c r="F48" s="158"/>
      <c r="G48" s="158">
        <v>1</v>
      </c>
      <c r="H48" s="161" t="s">
        <v>283</v>
      </c>
      <c r="I48" s="158">
        <v>1</v>
      </c>
      <c r="J48" s="158"/>
      <c r="K48" s="158" t="s">
        <v>290</v>
      </c>
      <c r="L48" s="160"/>
      <c r="M48" s="158"/>
      <c r="N48" s="161" t="s">
        <v>283</v>
      </c>
      <c r="O48" s="160"/>
      <c r="P48" s="158">
        <v>2013</v>
      </c>
      <c r="Q48" s="158">
        <v>1</v>
      </c>
      <c r="R48" s="158" t="s">
        <v>292</v>
      </c>
      <c r="S48" s="158">
        <v>0.035</v>
      </c>
    </row>
    <row r="49" spans="1:19" ht="31.5">
      <c r="A49" s="251">
        <v>25</v>
      </c>
      <c r="B49" s="109" t="s">
        <v>85</v>
      </c>
      <c r="C49" s="9">
        <v>6620.1</v>
      </c>
      <c r="D49" s="158"/>
      <c r="E49" s="161" t="s">
        <v>283</v>
      </c>
      <c r="F49" s="158"/>
      <c r="G49" s="158">
        <v>1</v>
      </c>
      <c r="H49" s="161" t="s">
        <v>283</v>
      </c>
      <c r="I49" s="158">
        <v>2</v>
      </c>
      <c r="J49" s="158"/>
      <c r="K49" s="158" t="s">
        <v>283</v>
      </c>
      <c r="L49" s="160"/>
      <c r="M49" s="158"/>
      <c r="N49" s="161" t="s">
        <v>283</v>
      </c>
      <c r="O49" s="160"/>
      <c r="P49" s="158">
        <v>2013</v>
      </c>
      <c r="Q49" s="158">
        <v>1</v>
      </c>
      <c r="R49" s="169" t="s">
        <v>291</v>
      </c>
      <c r="S49" s="158">
        <v>0.049</v>
      </c>
    </row>
    <row r="50" spans="1:19" ht="31.5">
      <c r="A50" s="251">
        <v>26</v>
      </c>
      <c r="B50" s="109" t="s">
        <v>86</v>
      </c>
      <c r="C50" s="150">
        <v>3707.22</v>
      </c>
      <c r="D50" s="158"/>
      <c r="E50" s="161" t="s">
        <v>283</v>
      </c>
      <c r="F50" s="158"/>
      <c r="G50" s="158">
        <v>1</v>
      </c>
      <c r="H50" s="161" t="s">
        <v>283</v>
      </c>
      <c r="I50" s="158">
        <v>1</v>
      </c>
      <c r="J50" s="158"/>
      <c r="K50" s="158" t="s">
        <v>283</v>
      </c>
      <c r="L50" s="160"/>
      <c r="M50" s="158"/>
      <c r="N50" s="161" t="s">
        <v>283</v>
      </c>
      <c r="O50" s="158"/>
      <c r="P50" s="158">
        <v>2013</v>
      </c>
      <c r="Q50" s="158">
        <v>1</v>
      </c>
      <c r="R50" s="158" t="s">
        <v>292</v>
      </c>
      <c r="S50" s="158">
        <v>0.035</v>
      </c>
    </row>
    <row r="51" spans="1:19" ht="31.5">
      <c r="A51" s="251">
        <v>27</v>
      </c>
      <c r="B51" s="109" t="s">
        <v>79</v>
      </c>
      <c r="C51" s="9">
        <v>6403.1</v>
      </c>
      <c r="D51" s="158"/>
      <c r="E51" s="161" t="s">
        <v>283</v>
      </c>
      <c r="F51" s="158"/>
      <c r="G51" s="158">
        <v>1</v>
      </c>
      <c r="H51" s="161" t="s">
        <v>283</v>
      </c>
      <c r="I51" s="158">
        <v>1</v>
      </c>
      <c r="J51" s="158"/>
      <c r="K51" s="158" t="s">
        <v>290</v>
      </c>
      <c r="L51" s="160"/>
      <c r="M51" s="158"/>
      <c r="N51" s="161" t="s">
        <v>283</v>
      </c>
      <c r="O51" s="160"/>
      <c r="P51" s="158">
        <v>2013</v>
      </c>
      <c r="Q51" s="158">
        <v>1</v>
      </c>
      <c r="R51" s="158" t="s">
        <v>292</v>
      </c>
      <c r="S51" s="158">
        <v>0.023</v>
      </c>
    </row>
    <row r="52" spans="1:19" s="107" customFormat="1" ht="31.5">
      <c r="A52" s="251">
        <v>28</v>
      </c>
      <c r="B52" s="109" t="s">
        <v>354</v>
      </c>
      <c r="C52" s="9">
        <v>3754.1</v>
      </c>
      <c r="D52" s="158"/>
      <c r="E52" s="161" t="s">
        <v>283</v>
      </c>
      <c r="F52" s="158"/>
      <c r="G52" s="158">
        <v>1</v>
      </c>
      <c r="H52" s="161" t="s">
        <v>283</v>
      </c>
      <c r="I52" s="158">
        <v>1</v>
      </c>
      <c r="J52" s="158"/>
      <c r="K52" s="158" t="s">
        <v>290</v>
      </c>
      <c r="L52" s="246"/>
      <c r="M52" s="158"/>
      <c r="N52" s="161" t="s">
        <v>283</v>
      </c>
      <c r="O52" s="246"/>
      <c r="P52" s="158">
        <v>2013</v>
      </c>
      <c r="Q52" s="158">
        <v>1</v>
      </c>
      <c r="R52" s="169" t="s">
        <v>291</v>
      </c>
      <c r="S52" s="158">
        <v>0.035</v>
      </c>
    </row>
    <row r="53" spans="1:19" s="107" customFormat="1" ht="31.5">
      <c r="A53" s="251">
        <v>29</v>
      </c>
      <c r="B53" s="109" t="s">
        <v>355</v>
      </c>
      <c r="C53" s="9">
        <v>6055.7</v>
      </c>
      <c r="D53" s="158"/>
      <c r="E53" s="161" t="s">
        <v>283</v>
      </c>
      <c r="F53" s="158"/>
      <c r="G53" s="158">
        <v>1</v>
      </c>
      <c r="H53" s="161" t="s">
        <v>283</v>
      </c>
      <c r="I53" s="158">
        <v>1</v>
      </c>
      <c r="J53" s="158"/>
      <c r="K53" s="158" t="s">
        <v>283</v>
      </c>
      <c r="L53" s="246"/>
      <c r="M53" s="158"/>
      <c r="N53" s="161" t="s">
        <v>283</v>
      </c>
      <c r="O53" s="246"/>
      <c r="P53" s="158">
        <v>2013</v>
      </c>
      <c r="Q53" s="158">
        <v>1</v>
      </c>
      <c r="R53" s="169" t="s">
        <v>291</v>
      </c>
      <c r="S53" s="158">
        <v>0.027</v>
      </c>
    </row>
    <row r="54" spans="1:19" s="107" customFormat="1" ht="31.5">
      <c r="A54" s="251">
        <v>30</v>
      </c>
      <c r="B54" s="109" t="s">
        <v>353</v>
      </c>
      <c r="C54" s="9">
        <v>5073.2</v>
      </c>
      <c r="D54" s="158">
        <v>1</v>
      </c>
      <c r="E54" s="161" t="s">
        <v>283</v>
      </c>
      <c r="F54" s="158">
        <v>1</v>
      </c>
      <c r="G54" s="158">
        <v>1</v>
      </c>
      <c r="H54" s="161" t="s">
        <v>283</v>
      </c>
      <c r="I54" s="158">
        <v>1</v>
      </c>
      <c r="J54" s="158"/>
      <c r="K54" s="158" t="s">
        <v>290</v>
      </c>
      <c r="L54" s="246"/>
      <c r="M54" s="158">
        <v>1</v>
      </c>
      <c r="N54" s="161" t="s">
        <v>283</v>
      </c>
      <c r="O54" s="158">
        <v>1</v>
      </c>
      <c r="P54" s="158"/>
      <c r="Q54" s="158">
        <v>1</v>
      </c>
      <c r="R54" s="158" t="s">
        <v>292</v>
      </c>
      <c r="S54" s="158">
        <v>0.0162</v>
      </c>
    </row>
    <row r="55" spans="1:19" ht="31.5">
      <c r="A55" s="251">
        <v>31</v>
      </c>
      <c r="B55" s="109" t="s">
        <v>82</v>
      </c>
      <c r="C55" s="150">
        <v>3724.46</v>
      </c>
      <c r="D55" s="158">
        <v>1</v>
      </c>
      <c r="E55" s="161" t="s">
        <v>283</v>
      </c>
      <c r="F55" s="158">
        <v>1</v>
      </c>
      <c r="G55" s="158">
        <v>1</v>
      </c>
      <c r="H55" s="161" t="s">
        <v>283</v>
      </c>
      <c r="I55" s="158">
        <v>1</v>
      </c>
      <c r="J55" s="158"/>
      <c r="K55" s="158" t="s">
        <v>290</v>
      </c>
      <c r="L55" s="160"/>
      <c r="M55" s="158"/>
      <c r="N55" s="161" t="s">
        <v>283</v>
      </c>
      <c r="O55" s="160"/>
      <c r="P55" s="158">
        <v>2013</v>
      </c>
      <c r="Q55" s="158">
        <v>1</v>
      </c>
      <c r="R55" s="169" t="s">
        <v>291</v>
      </c>
      <c r="S55" s="158">
        <v>0.041</v>
      </c>
    </row>
    <row r="56" spans="1:19" ht="31.5">
      <c r="A56" s="251">
        <v>32</v>
      </c>
      <c r="B56" s="109" t="s">
        <v>72</v>
      </c>
      <c r="C56" s="9">
        <v>3352.7</v>
      </c>
      <c r="D56" s="158"/>
      <c r="E56" s="161" t="s">
        <v>283</v>
      </c>
      <c r="F56" s="158"/>
      <c r="G56" s="158">
        <v>1</v>
      </c>
      <c r="H56" s="161" t="s">
        <v>283</v>
      </c>
      <c r="I56" s="158">
        <v>1</v>
      </c>
      <c r="J56" s="158"/>
      <c r="K56" s="158" t="s">
        <v>283</v>
      </c>
      <c r="L56" s="160"/>
      <c r="M56" s="158"/>
      <c r="N56" s="161" t="s">
        <v>283</v>
      </c>
      <c r="O56" s="160"/>
      <c r="P56" s="158">
        <v>2013</v>
      </c>
      <c r="Q56" s="158">
        <v>1</v>
      </c>
      <c r="R56" s="169" t="s">
        <v>291</v>
      </c>
      <c r="S56" s="158">
        <v>0.045</v>
      </c>
    </row>
    <row r="57" spans="1:19" ht="31.5">
      <c r="A57" s="251">
        <v>33</v>
      </c>
      <c r="B57" s="109" t="s">
        <v>87</v>
      </c>
      <c r="C57" s="9">
        <v>3775.2</v>
      </c>
      <c r="D57" s="158"/>
      <c r="E57" s="161" t="s">
        <v>283</v>
      </c>
      <c r="F57" s="158"/>
      <c r="G57" s="158">
        <v>1</v>
      </c>
      <c r="H57" s="161" t="s">
        <v>283</v>
      </c>
      <c r="I57" s="158">
        <v>1</v>
      </c>
      <c r="J57" s="158"/>
      <c r="K57" s="158" t="s">
        <v>283</v>
      </c>
      <c r="L57" s="160"/>
      <c r="M57" s="158"/>
      <c r="N57" s="161" t="s">
        <v>283</v>
      </c>
      <c r="O57" s="160"/>
      <c r="P57" s="158">
        <v>2013</v>
      </c>
      <c r="Q57" s="158">
        <v>1</v>
      </c>
      <c r="R57" s="158" t="s">
        <v>292</v>
      </c>
      <c r="S57" s="158">
        <v>0.045</v>
      </c>
    </row>
    <row r="58" spans="1:19" ht="31.5">
      <c r="A58" s="251">
        <v>34</v>
      </c>
      <c r="B58" s="109" t="s">
        <v>84</v>
      </c>
      <c r="C58" s="9">
        <v>3772.2</v>
      </c>
      <c r="D58" s="158"/>
      <c r="E58" s="161" t="s">
        <v>283</v>
      </c>
      <c r="F58" s="158"/>
      <c r="G58" s="158">
        <v>1</v>
      </c>
      <c r="H58" s="161" t="s">
        <v>283</v>
      </c>
      <c r="I58" s="158">
        <v>1</v>
      </c>
      <c r="J58" s="158"/>
      <c r="K58" s="158" t="s">
        <v>283</v>
      </c>
      <c r="L58" s="158"/>
      <c r="M58" s="158"/>
      <c r="N58" s="161" t="s">
        <v>283</v>
      </c>
      <c r="O58" s="160"/>
      <c r="P58" s="158">
        <v>2013</v>
      </c>
      <c r="Q58" s="158">
        <v>1</v>
      </c>
      <c r="R58" s="158" t="s">
        <v>292</v>
      </c>
      <c r="S58" s="158">
        <v>0.043</v>
      </c>
    </row>
    <row r="59" spans="1:19" ht="31.5">
      <c r="A59" s="251">
        <v>35</v>
      </c>
      <c r="B59" s="109" t="s">
        <v>83</v>
      </c>
      <c r="C59" s="9">
        <v>10618.5</v>
      </c>
      <c r="D59" s="158">
        <v>1</v>
      </c>
      <c r="E59" s="161" t="s">
        <v>283</v>
      </c>
      <c r="F59" s="158">
        <v>3</v>
      </c>
      <c r="G59" s="158">
        <v>1</v>
      </c>
      <c r="H59" s="161" t="s">
        <v>283</v>
      </c>
      <c r="I59" s="158">
        <v>2</v>
      </c>
      <c r="J59" s="158"/>
      <c r="K59" s="158" t="s">
        <v>283</v>
      </c>
      <c r="L59" s="160"/>
      <c r="M59" s="158"/>
      <c r="N59" s="161" t="s">
        <v>283</v>
      </c>
      <c r="O59" s="160"/>
      <c r="P59" s="158">
        <v>2013</v>
      </c>
      <c r="Q59" s="158">
        <v>1</v>
      </c>
      <c r="R59" s="158" t="s">
        <v>292</v>
      </c>
      <c r="S59" s="158">
        <v>0.036</v>
      </c>
    </row>
    <row r="60" spans="1:19" ht="31.5">
      <c r="A60" s="251">
        <v>36</v>
      </c>
      <c r="B60" s="109" t="s">
        <v>356</v>
      </c>
      <c r="C60" s="9">
        <v>10354.8</v>
      </c>
      <c r="D60" s="158">
        <v>1</v>
      </c>
      <c r="E60" s="161" t="s">
        <v>283</v>
      </c>
      <c r="F60" s="158">
        <v>2</v>
      </c>
      <c r="G60" s="158">
        <v>1</v>
      </c>
      <c r="H60" s="161" t="s">
        <v>283</v>
      </c>
      <c r="I60" s="158">
        <v>2</v>
      </c>
      <c r="J60" s="158"/>
      <c r="K60" s="158" t="s">
        <v>283</v>
      </c>
      <c r="L60" s="160"/>
      <c r="M60" s="158"/>
      <c r="N60" s="161" t="s">
        <v>283</v>
      </c>
      <c r="O60" s="160"/>
      <c r="P60" s="158">
        <v>2013</v>
      </c>
      <c r="Q60" s="158">
        <v>1</v>
      </c>
      <c r="R60" s="169" t="s">
        <v>291</v>
      </c>
      <c r="S60" s="158">
        <v>0.052</v>
      </c>
    </row>
    <row r="61" spans="1:19" ht="31.5">
      <c r="A61" s="251">
        <v>37</v>
      </c>
      <c r="B61" s="109" t="s">
        <v>247</v>
      </c>
      <c r="C61" s="9">
        <v>13486.4</v>
      </c>
      <c r="D61" s="160"/>
      <c r="E61" s="161" t="s">
        <v>283</v>
      </c>
      <c r="F61" s="160"/>
      <c r="G61" s="158">
        <v>1</v>
      </c>
      <c r="H61" s="161" t="s">
        <v>283</v>
      </c>
      <c r="I61" s="158">
        <v>1</v>
      </c>
      <c r="J61" s="160"/>
      <c r="K61" s="158" t="s">
        <v>290</v>
      </c>
      <c r="L61" s="160"/>
      <c r="M61" s="160"/>
      <c r="N61" s="161" t="s">
        <v>283</v>
      </c>
      <c r="O61" s="160"/>
      <c r="P61" s="158">
        <v>2013</v>
      </c>
      <c r="Q61" s="160"/>
      <c r="R61" s="160"/>
      <c r="S61" s="158">
        <v>0.054</v>
      </c>
    </row>
    <row r="62" spans="1:3" ht="30">
      <c r="A62" s="164"/>
      <c r="C62" s="166"/>
    </row>
    <row r="63" spans="1:17" ht="28.5">
      <c r="A63" s="165" t="s">
        <v>173</v>
      </c>
      <c r="Q63" s="165" t="s">
        <v>225</v>
      </c>
    </row>
    <row r="64" spans="1:39" s="5" customFormat="1" ht="18" customHeight="1">
      <c r="A64" s="25" t="s">
        <v>62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</row>
    <row r="65" spans="1:39" s="5" customFormat="1" ht="18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</row>
    <row r="66" spans="1:39" s="5" customFormat="1" ht="18" customHeight="1">
      <c r="A66" s="25" t="s">
        <v>150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</row>
    <row r="67" spans="1:39" s="5" customFormat="1" ht="18" customHeight="1">
      <c r="A67" s="25" t="s">
        <v>151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31" t="s">
        <v>152</v>
      </c>
      <c r="M67" s="26"/>
      <c r="N67" s="26"/>
      <c r="O67" s="26"/>
      <c r="P67" s="26"/>
      <c r="Q67" s="26"/>
      <c r="R67" s="26"/>
      <c r="S67" s="26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</row>
    <row r="68" spans="1:39" s="5" customFormat="1" ht="23.25">
      <c r="A68" s="27"/>
      <c r="B68" s="28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</row>
    <row r="69" spans="1:39" s="5" customFormat="1" ht="18.75" customHeight="1">
      <c r="A69" s="25" t="s">
        <v>63</v>
      </c>
      <c r="B69" s="29"/>
      <c r="C69" s="29"/>
      <c r="D69" s="29"/>
      <c r="E69" s="29"/>
      <c r="F69" s="29"/>
      <c r="G69" s="30"/>
      <c r="H69" s="30"/>
      <c r="I69" s="30"/>
      <c r="J69" s="30"/>
      <c r="K69" s="30"/>
      <c r="L69" s="30"/>
      <c r="M69" s="30"/>
      <c r="N69" s="26"/>
      <c r="O69" s="26"/>
      <c r="P69" s="26"/>
      <c r="Q69" s="26"/>
      <c r="R69" s="26"/>
      <c r="S69" s="26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</row>
    <row r="70" spans="1:39" s="5" customFormat="1" ht="19.5" customHeight="1">
      <c r="A70" s="25" t="s">
        <v>64</v>
      </c>
      <c r="B70" s="29"/>
      <c r="C70" s="29"/>
      <c r="D70" s="29"/>
      <c r="E70" s="26"/>
      <c r="F70" s="29"/>
      <c r="G70" s="30"/>
      <c r="H70" s="30"/>
      <c r="I70" s="30"/>
      <c r="J70" s="30"/>
      <c r="K70" s="30"/>
      <c r="L70" s="31" t="s">
        <v>65</v>
      </c>
      <c r="M70" s="30"/>
      <c r="N70" s="26"/>
      <c r="O70" s="26"/>
      <c r="P70" s="26"/>
      <c r="Q70" s="26"/>
      <c r="R70" s="26"/>
      <c r="S70" s="26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</row>
    <row r="71" spans="1:39" s="5" customFormat="1" ht="19.5" customHeight="1">
      <c r="A71" s="25"/>
      <c r="B71" s="29"/>
      <c r="C71" s="29"/>
      <c r="D71" s="29"/>
      <c r="E71" s="26"/>
      <c r="F71" s="29"/>
      <c r="G71" s="30"/>
      <c r="H71" s="30"/>
      <c r="I71" s="30"/>
      <c r="J71" s="30"/>
      <c r="K71" s="30"/>
      <c r="L71" s="31"/>
      <c r="M71" s="30"/>
      <c r="N71" s="26"/>
      <c r="O71" s="26"/>
      <c r="P71" s="26"/>
      <c r="Q71" s="26"/>
      <c r="R71" s="26"/>
      <c r="S71" s="26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</row>
    <row r="72" spans="1:39" s="5" customFormat="1" ht="15.75" customHeight="1">
      <c r="A72" s="25" t="s">
        <v>60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6"/>
      <c r="O72" s="26"/>
      <c r="P72" s="26"/>
      <c r="Q72" s="26"/>
      <c r="R72" s="26"/>
      <c r="S72" s="26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</row>
    <row r="73" spans="1:39" s="5" customFormat="1" ht="18.75" customHeight="1">
      <c r="A73" s="26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6"/>
      <c r="O73" s="26"/>
      <c r="P73" s="26"/>
      <c r="Q73" s="26"/>
      <c r="R73" s="26"/>
      <c r="S73" s="26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</row>
    <row r="74" spans="1:39" s="5" customFormat="1" ht="15.75" customHeight="1">
      <c r="A74" s="25"/>
      <c r="B74" s="33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6"/>
      <c r="O74" s="26"/>
      <c r="P74" s="26"/>
      <c r="Q74" s="26"/>
      <c r="R74" s="26"/>
      <c r="S74" s="26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</row>
    <row r="75" spans="1:39" s="5" customFormat="1" ht="19.5" customHeight="1">
      <c r="A75" s="25" t="s">
        <v>59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26"/>
      <c r="O75" s="26"/>
      <c r="P75" s="26"/>
      <c r="Q75" s="26"/>
      <c r="R75" s="26"/>
      <c r="S75" s="26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</row>
    <row r="76" spans="1:39" s="1" customFormat="1" ht="15.75" customHeight="1">
      <c r="A76" s="1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20"/>
      <c r="O76" s="20"/>
      <c r="P76" s="20"/>
      <c r="Q76" s="20"/>
      <c r="R76" s="20"/>
      <c r="S76" s="20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</row>
    <row r="77" spans="1:39" s="1" customFormat="1" ht="15.75" customHeight="1">
      <c r="A77" s="1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20"/>
      <c r="O77" s="20"/>
      <c r="P77" s="20"/>
      <c r="Q77" s="20"/>
      <c r="R77" s="20"/>
      <c r="S77" s="20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39" s="1" customFormat="1" ht="18.75" customHeight="1">
      <c r="A78" s="25" t="s">
        <v>66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20"/>
      <c r="O78" s="20"/>
      <c r="P78" s="20"/>
      <c r="Q78" s="20"/>
      <c r="R78" s="20"/>
      <c r="S78" s="20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</sheetData>
  <sheetProtection/>
  <mergeCells count="19">
    <mergeCell ref="A16:S16"/>
    <mergeCell ref="S19:S21"/>
    <mergeCell ref="R20:R22"/>
    <mergeCell ref="M20:O21"/>
    <mergeCell ref="P20:P21"/>
    <mergeCell ref="Q20:Q21"/>
    <mergeCell ref="D19:P19"/>
    <mergeCell ref="Q19:R19"/>
    <mergeCell ref="B19:B22"/>
    <mergeCell ref="A11:S12"/>
    <mergeCell ref="A13:S13"/>
    <mergeCell ref="A14:S14"/>
    <mergeCell ref="A15:S15"/>
    <mergeCell ref="A19:A22"/>
    <mergeCell ref="A17:R17"/>
    <mergeCell ref="J20:L21"/>
    <mergeCell ref="D20:F21"/>
    <mergeCell ref="G20:I21"/>
    <mergeCell ref="C19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15"/>
  <cols>
    <col min="1" max="1" width="6.28125" style="195" customWidth="1"/>
    <col min="2" max="2" width="21.7109375" style="195" customWidth="1"/>
    <col min="3" max="3" width="20.00390625" style="195" customWidth="1"/>
    <col min="4" max="4" width="9.28125" style="195" bestFit="1" customWidth="1"/>
    <col min="5" max="5" width="12.8515625" style="195" customWidth="1"/>
    <col min="6" max="6" width="12.57421875" style="195" customWidth="1"/>
    <col min="7" max="7" width="9.28125" style="195" bestFit="1" customWidth="1"/>
    <col min="8" max="8" width="14.8515625" style="195" customWidth="1"/>
    <col min="9" max="10" width="9.28125" style="195" bestFit="1" customWidth="1"/>
    <col min="11" max="11" width="13.00390625" style="195" customWidth="1"/>
    <col min="12" max="12" width="11.28125" style="195" bestFit="1" customWidth="1"/>
    <col min="13" max="13" width="8.28125" style="195" customWidth="1"/>
    <col min="14" max="14" width="8.421875" style="195" customWidth="1"/>
    <col min="15" max="15" width="10.140625" style="195" customWidth="1"/>
    <col min="16" max="16" width="9.421875" style="195" customWidth="1"/>
    <col min="17" max="17" width="9.28125" style="195" bestFit="1" customWidth="1"/>
    <col min="18" max="16384" width="9.140625" style="195" customWidth="1"/>
  </cols>
  <sheetData>
    <row r="1" spans="1:19" ht="65.25" customHeight="1">
      <c r="A1" s="481" t="s">
        <v>371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</row>
    <row r="2" spans="1:19" ht="67.5" customHeight="1">
      <c r="A2" s="483" t="s">
        <v>14</v>
      </c>
      <c r="B2" s="486" t="s">
        <v>316</v>
      </c>
      <c r="C2" s="486" t="s">
        <v>400</v>
      </c>
      <c r="D2" s="489" t="s">
        <v>317</v>
      </c>
      <c r="E2" s="489"/>
      <c r="F2" s="490" t="s">
        <v>318</v>
      </c>
      <c r="G2" s="491"/>
      <c r="H2" s="491"/>
      <c r="I2" s="492"/>
      <c r="J2" s="496" t="s">
        <v>296</v>
      </c>
      <c r="K2" s="497"/>
      <c r="L2" s="497"/>
      <c r="M2" s="497"/>
      <c r="N2" s="498"/>
      <c r="O2" s="490" t="s">
        <v>319</v>
      </c>
      <c r="P2" s="492"/>
      <c r="Q2" s="499" t="s">
        <v>320</v>
      </c>
      <c r="R2" s="499"/>
      <c r="S2" s="499"/>
    </row>
    <row r="3" spans="1:19" s="197" customFormat="1" ht="31.5" customHeight="1">
      <c r="A3" s="484"/>
      <c r="B3" s="487"/>
      <c r="C3" s="487"/>
      <c r="D3" s="489"/>
      <c r="E3" s="489"/>
      <c r="F3" s="493"/>
      <c r="G3" s="494"/>
      <c r="H3" s="494"/>
      <c r="I3" s="495"/>
      <c r="J3" s="496" t="s">
        <v>321</v>
      </c>
      <c r="K3" s="497"/>
      <c r="L3" s="498"/>
      <c r="M3" s="500" t="s">
        <v>322</v>
      </c>
      <c r="N3" s="500" t="s">
        <v>323</v>
      </c>
      <c r="O3" s="493"/>
      <c r="P3" s="495"/>
      <c r="Q3" s="499" t="s">
        <v>324</v>
      </c>
      <c r="R3" s="499"/>
      <c r="S3" s="499"/>
    </row>
    <row r="4" spans="1:19" s="201" customFormat="1" ht="90" customHeight="1">
      <c r="A4" s="485"/>
      <c r="B4" s="488"/>
      <c r="C4" s="488"/>
      <c r="D4" s="198" t="s">
        <v>2</v>
      </c>
      <c r="E4" s="198" t="s">
        <v>325</v>
      </c>
      <c r="F4" s="198" t="s">
        <v>326</v>
      </c>
      <c r="G4" s="198" t="s">
        <v>327</v>
      </c>
      <c r="H4" s="198" t="s">
        <v>328</v>
      </c>
      <c r="I4" s="198" t="s">
        <v>329</v>
      </c>
      <c r="J4" s="198" t="s">
        <v>330</v>
      </c>
      <c r="K4" s="198" t="s">
        <v>331</v>
      </c>
      <c r="L4" s="198" t="s">
        <v>332</v>
      </c>
      <c r="M4" s="501"/>
      <c r="N4" s="501"/>
      <c r="O4" s="198" t="s">
        <v>333</v>
      </c>
      <c r="P4" s="199" t="s">
        <v>334</v>
      </c>
      <c r="Q4" s="200" t="s">
        <v>335</v>
      </c>
      <c r="R4" s="200" t="s">
        <v>336</v>
      </c>
      <c r="S4" s="200" t="s">
        <v>337</v>
      </c>
    </row>
    <row r="5" spans="1:19" ht="15">
      <c r="A5" s="202">
        <v>1</v>
      </c>
      <c r="B5" s="202">
        <v>2</v>
      </c>
      <c r="C5" s="202">
        <v>3</v>
      </c>
      <c r="D5" s="202">
        <v>4</v>
      </c>
      <c r="E5" s="202">
        <v>5</v>
      </c>
      <c r="F5" s="202">
        <v>6</v>
      </c>
      <c r="G5" s="202">
        <v>7</v>
      </c>
      <c r="H5" s="202">
        <v>8</v>
      </c>
      <c r="I5" s="202">
        <v>9</v>
      </c>
      <c r="J5" s="202">
        <v>10</v>
      </c>
      <c r="K5" s="202">
        <v>11</v>
      </c>
      <c r="L5" s="202">
        <v>12</v>
      </c>
      <c r="M5" s="202">
        <v>13</v>
      </c>
      <c r="N5" s="202">
        <v>14</v>
      </c>
      <c r="O5" s="202">
        <v>15</v>
      </c>
      <c r="P5" s="202">
        <v>16</v>
      </c>
      <c r="Q5" s="202">
        <v>17</v>
      </c>
      <c r="R5" s="202">
        <v>18</v>
      </c>
      <c r="S5" s="202">
        <v>19</v>
      </c>
    </row>
    <row r="6" spans="1:19" ht="31.5">
      <c r="A6" s="196">
        <v>1</v>
      </c>
      <c r="B6" s="109" t="s">
        <v>145</v>
      </c>
      <c r="C6" s="207" t="s">
        <v>60</v>
      </c>
      <c r="D6" s="220">
        <v>1466</v>
      </c>
      <c r="E6" s="220">
        <v>806</v>
      </c>
      <c r="F6" s="220">
        <v>2995</v>
      </c>
      <c r="G6" s="214">
        <v>4</v>
      </c>
      <c r="H6" s="221">
        <v>2344740</v>
      </c>
      <c r="I6" s="205">
        <f>H6/F6</f>
        <v>782.8848080133556</v>
      </c>
      <c r="J6" s="214" t="s">
        <v>338</v>
      </c>
      <c r="K6" s="214"/>
      <c r="L6" s="222"/>
      <c r="M6" s="223"/>
      <c r="N6" s="214"/>
      <c r="O6" s="222">
        <v>2</v>
      </c>
      <c r="P6" s="214" t="s">
        <v>345</v>
      </c>
      <c r="Q6" s="206" t="s">
        <v>340</v>
      </c>
      <c r="R6" s="206" t="s">
        <v>340</v>
      </c>
      <c r="S6" s="206" t="s">
        <v>340</v>
      </c>
    </row>
    <row r="7" spans="1:19" ht="31.5">
      <c r="A7" s="203">
        <v>2</v>
      </c>
      <c r="B7" s="109" t="s">
        <v>226</v>
      </c>
      <c r="C7" s="207" t="s">
        <v>60</v>
      </c>
      <c r="D7" s="43">
        <v>478</v>
      </c>
      <c r="E7" s="209">
        <v>263</v>
      </c>
      <c r="F7" s="43">
        <v>603</v>
      </c>
      <c r="G7" s="204" t="s">
        <v>58</v>
      </c>
      <c r="H7" s="42">
        <v>587055</v>
      </c>
      <c r="I7" s="205">
        <f>H7/F7</f>
        <v>973.5572139303482</v>
      </c>
      <c r="J7" s="204" t="s">
        <v>338</v>
      </c>
      <c r="K7" s="204"/>
      <c r="L7" s="203"/>
      <c r="M7" s="72"/>
      <c r="N7" s="210"/>
      <c r="O7" s="203">
        <v>5</v>
      </c>
      <c r="P7" s="44" t="s">
        <v>342</v>
      </c>
      <c r="Q7" s="206" t="s">
        <v>340</v>
      </c>
      <c r="R7" s="206" t="s">
        <v>340</v>
      </c>
      <c r="S7" s="208" t="s">
        <v>345</v>
      </c>
    </row>
    <row r="8" spans="1:19" ht="31.5">
      <c r="A8" s="203">
        <v>3</v>
      </c>
      <c r="B8" s="109" t="s">
        <v>350</v>
      </c>
      <c r="C8" s="207" t="s">
        <v>59</v>
      </c>
      <c r="D8" s="43">
        <v>1806</v>
      </c>
      <c r="E8" s="209">
        <v>803.7</v>
      </c>
      <c r="F8" s="43">
        <v>1806</v>
      </c>
      <c r="G8" s="204">
        <v>18</v>
      </c>
      <c r="H8" s="42">
        <v>2713166</v>
      </c>
      <c r="I8" s="205">
        <f>H8/F8</f>
        <v>1502.3067552602436</v>
      </c>
      <c r="J8" s="204" t="s">
        <v>338</v>
      </c>
      <c r="K8" s="204"/>
      <c r="L8" s="203"/>
      <c r="M8" s="72"/>
      <c r="N8" s="210"/>
      <c r="O8" s="203">
        <v>10</v>
      </c>
      <c r="P8" s="44" t="s">
        <v>339</v>
      </c>
      <c r="Q8" s="206" t="s">
        <v>340</v>
      </c>
      <c r="R8" s="206" t="s">
        <v>340</v>
      </c>
      <c r="S8" s="208" t="s">
        <v>341</v>
      </c>
    </row>
    <row r="9" spans="1:19" ht="31.5">
      <c r="A9" s="203">
        <v>4</v>
      </c>
      <c r="B9" s="109" t="s">
        <v>93</v>
      </c>
      <c r="C9" s="207" t="s">
        <v>59</v>
      </c>
      <c r="D9" s="43">
        <v>765.2</v>
      </c>
      <c r="E9" s="209">
        <v>269.4</v>
      </c>
      <c r="F9" s="43">
        <v>765.2</v>
      </c>
      <c r="G9" s="204">
        <v>2</v>
      </c>
      <c r="H9" s="42">
        <v>1982093</v>
      </c>
      <c r="I9" s="205">
        <f>H9/F9</f>
        <v>2590.2940407736537</v>
      </c>
      <c r="J9" s="204" t="s">
        <v>343</v>
      </c>
      <c r="K9" s="211">
        <v>40637</v>
      </c>
      <c r="L9" s="203"/>
      <c r="M9" s="192"/>
      <c r="N9" s="204"/>
      <c r="O9" s="204">
        <v>5</v>
      </c>
      <c r="P9" s="44" t="s">
        <v>339</v>
      </c>
      <c r="Q9" s="44" t="s">
        <v>342</v>
      </c>
      <c r="R9" s="44" t="s">
        <v>342</v>
      </c>
      <c r="S9" s="44" t="s">
        <v>342</v>
      </c>
    </row>
    <row r="10" spans="1:19" ht="31.5">
      <c r="A10" s="203">
        <v>5</v>
      </c>
      <c r="B10" s="109" t="s">
        <v>90</v>
      </c>
      <c r="C10" s="207" t="s">
        <v>66</v>
      </c>
      <c r="D10" s="43">
        <v>1665</v>
      </c>
      <c r="E10" s="209">
        <v>966</v>
      </c>
      <c r="F10" s="43">
        <v>1709</v>
      </c>
      <c r="G10" s="204">
        <v>26</v>
      </c>
      <c r="H10" s="42">
        <v>1339799</v>
      </c>
      <c r="I10" s="205">
        <f>H10/F10</f>
        <v>783.9666471620831</v>
      </c>
      <c r="J10" s="204" t="s">
        <v>338</v>
      </c>
      <c r="K10" s="204"/>
      <c r="L10" s="203"/>
      <c r="M10" s="170"/>
      <c r="N10" s="204"/>
      <c r="O10" s="204">
        <v>10</v>
      </c>
      <c r="P10" s="44" t="s">
        <v>344</v>
      </c>
      <c r="Q10" s="44" t="s">
        <v>346</v>
      </c>
      <c r="R10" s="206" t="s">
        <v>340</v>
      </c>
      <c r="S10" s="208" t="s">
        <v>341</v>
      </c>
    </row>
    <row r="11" spans="1:19" s="218" customFormat="1" ht="15.75">
      <c r="A11" s="212"/>
      <c r="B11" s="213" t="s">
        <v>347</v>
      </c>
      <c r="C11" s="214"/>
      <c r="D11" s="215">
        <f>SUM(D6:D10)</f>
        <v>6180.2</v>
      </c>
      <c r="E11" s="215">
        <f>SUM(E6:E10)</f>
        <v>3108.1</v>
      </c>
      <c r="F11" s="215">
        <f>SUM(F6:F10)</f>
        <v>7878.2</v>
      </c>
      <c r="G11" s="216">
        <f>SUM(G6:G10)</f>
        <v>50</v>
      </c>
      <c r="H11" s="217">
        <f>SUM(H6:H10)</f>
        <v>8966853</v>
      </c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</row>
    <row r="12" ht="26.25" customHeight="1">
      <c r="A12" s="195" t="s">
        <v>399</v>
      </c>
    </row>
    <row r="15" spans="1:16" s="218" customFormat="1" ht="15.75">
      <c r="A15" s="218" t="s">
        <v>348</v>
      </c>
      <c r="P15" s="218" t="s">
        <v>225</v>
      </c>
    </row>
    <row r="16" s="218" customFormat="1" ht="15.75"/>
    <row r="18" spans="1:16" ht="15">
      <c r="A18" s="195" t="s">
        <v>314</v>
      </c>
      <c r="P18" s="195" t="s">
        <v>315</v>
      </c>
    </row>
    <row r="23" ht="15">
      <c r="B23" s="219" t="s">
        <v>144</v>
      </c>
    </row>
    <row r="24" ht="15">
      <c r="B24" s="219" t="s">
        <v>349</v>
      </c>
    </row>
  </sheetData>
  <sheetProtection/>
  <mergeCells count="13">
    <mergeCell ref="M3:M4"/>
    <mergeCell ref="N3:N4"/>
    <mergeCell ref="Q3:S3"/>
    <mergeCell ref="A1:S1"/>
    <mergeCell ref="A2:A4"/>
    <mergeCell ref="B2:B4"/>
    <mergeCell ref="C2:C4"/>
    <mergeCell ref="D2:E3"/>
    <mergeCell ref="F2:I3"/>
    <mergeCell ref="J2:N2"/>
    <mergeCell ref="O2:P3"/>
    <mergeCell ref="Q2:S2"/>
    <mergeCell ref="J3:L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7" r:id="rId1"/>
  <headerFooter>
    <oddHeader>&amp;RПриложение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6.28125" style="0" customWidth="1"/>
    <col min="2" max="2" width="27.421875" style="0" customWidth="1"/>
    <col min="3" max="3" width="16.140625" style="0" customWidth="1"/>
    <col min="4" max="4" width="13.28125" style="0" customWidth="1"/>
    <col min="5" max="5" width="9.28125" style="0" bestFit="1" customWidth="1"/>
    <col min="6" max="6" width="16.140625" style="0" customWidth="1"/>
    <col min="7" max="7" width="35.7109375" style="0" customWidth="1"/>
    <col min="9" max="9" width="9.28125" style="0" bestFit="1" customWidth="1"/>
    <col min="10" max="10" width="10.140625" style="0" bestFit="1" customWidth="1"/>
    <col min="11" max="11" width="16.28125" style="0" customWidth="1"/>
  </cols>
  <sheetData>
    <row r="1" spans="1:11" ht="18.75">
      <c r="A1" s="505" t="s">
        <v>369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1" ht="39.75" customHeight="1">
      <c r="A2" s="505" t="s">
        <v>370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</row>
    <row r="3" spans="1:11" ht="18.75">
      <c r="A3" s="506" t="s">
        <v>185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1" ht="15.75">
      <c r="A4" s="507"/>
      <c r="B4" s="507"/>
      <c r="C4" s="507"/>
      <c r="D4" s="507"/>
      <c r="E4" s="507"/>
      <c r="F4" s="507"/>
      <c r="G4" s="507"/>
      <c r="H4" s="507"/>
      <c r="I4" s="507"/>
      <c r="J4" s="507"/>
      <c r="K4" s="507"/>
    </row>
    <row r="5" spans="1:11" ht="15.75">
      <c r="A5" s="502" t="s">
        <v>293</v>
      </c>
      <c r="B5" s="508" t="s">
        <v>294</v>
      </c>
      <c r="C5" s="502" t="s">
        <v>295</v>
      </c>
      <c r="D5" s="502" t="s">
        <v>296</v>
      </c>
      <c r="E5" s="502"/>
      <c r="F5" s="502"/>
      <c r="G5" s="502"/>
      <c r="H5" s="502"/>
      <c r="I5" s="502"/>
      <c r="J5" s="509" t="s">
        <v>297</v>
      </c>
      <c r="K5" s="509"/>
    </row>
    <row r="6" spans="1:11" ht="36" customHeight="1">
      <c r="A6" s="502"/>
      <c r="B6" s="508"/>
      <c r="C6" s="502"/>
      <c r="D6" s="502" t="s">
        <v>298</v>
      </c>
      <c r="E6" s="502" t="s">
        <v>299</v>
      </c>
      <c r="F6" s="502" t="s">
        <v>300</v>
      </c>
      <c r="G6" s="502" t="s">
        <v>301</v>
      </c>
      <c r="H6" s="502" t="s">
        <v>302</v>
      </c>
      <c r="I6" s="502" t="s">
        <v>303</v>
      </c>
      <c r="J6" s="509"/>
      <c r="K6" s="509"/>
    </row>
    <row r="7" spans="1:11" ht="69" customHeight="1">
      <c r="A7" s="502"/>
      <c r="B7" s="508"/>
      <c r="C7" s="502"/>
      <c r="D7" s="502"/>
      <c r="E7" s="502"/>
      <c r="F7" s="502"/>
      <c r="G7" s="502"/>
      <c r="H7" s="502"/>
      <c r="I7" s="502"/>
      <c r="J7" s="335" t="s">
        <v>3</v>
      </c>
      <c r="K7" s="335" t="s">
        <v>304</v>
      </c>
    </row>
    <row r="8" spans="1:11" ht="15.75">
      <c r="A8" s="334">
        <v>1</v>
      </c>
      <c r="B8" s="334">
        <v>2</v>
      </c>
      <c r="C8" s="334">
        <v>3</v>
      </c>
      <c r="D8" s="333">
        <v>4</v>
      </c>
      <c r="E8" s="333">
        <v>5</v>
      </c>
      <c r="F8" s="333">
        <v>6</v>
      </c>
      <c r="G8" s="333">
        <v>7</v>
      </c>
      <c r="H8" s="333">
        <v>8</v>
      </c>
      <c r="I8" s="333">
        <v>9</v>
      </c>
      <c r="J8" s="335">
        <v>10</v>
      </c>
      <c r="K8" s="335">
        <v>11</v>
      </c>
    </row>
    <row r="9" spans="1:11" ht="15.75">
      <c r="A9" s="334"/>
      <c r="B9" s="173" t="s">
        <v>305</v>
      </c>
      <c r="C9" s="174"/>
      <c r="D9" s="333"/>
      <c r="E9" s="333"/>
      <c r="F9" s="333"/>
      <c r="G9" s="333"/>
      <c r="H9" s="333"/>
      <c r="I9" s="333"/>
      <c r="J9" s="335"/>
      <c r="K9" s="335"/>
    </row>
    <row r="10" spans="1:11" ht="27" customHeight="1">
      <c r="A10" s="184">
        <v>1</v>
      </c>
      <c r="B10" s="176" t="s">
        <v>367</v>
      </c>
      <c r="C10" s="176" t="s">
        <v>368</v>
      </c>
      <c r="D10" s="177">
        <v>1967</v>
      </c>
      <c r="E10" s="335">
        <v>1</v>
      </c>
      <c r="F10" s="178">
        <v>1021</v>
      </c>
      <c r="G10" s="176" t="s">
        <v>59</v>
      </c>
      <c r="H10" s="335" t="s">
        <v>58</v>
      </c>
      <c r="I10" s="335">
        <v>61</v>
      </c>
      <c r="J10" s="175">
        <v>1110</v>
      </c>
      <c r="K10" s="185">
        <v>987988</v>
      </c>
    </row>
    <row r="11" spans="1:11" ht="27" customHeight="1">
      <c r="A11" s="184">
        <v>2</v>
      </c>
      <c r="B11" s="176" t="s">
        <v>367</v>
      </c>
      <c r="C11" s="176" t="s">
        <v>366</v>
      </c>
      <c r="D11" s="177">
        <v>1982</v>
      </c>
      <c r="E11" s="335">
        <v>1</v>
      </c>
      <c r="F11" s="178">
        <v>1524</v>
      </c>
      <c r="G11" s="176" t="s">
        <v>59</v>
      </c>
      <c r="H11" s="335">
        <v>2002</v>
      </c>
      <c r="I11" s="335">
        <v>61</v>
      </c>
      <c r="J11" s="175">
        <v>1512</v>
      </c>
      <c r="K11" s="185">
        <v>1304044</v>
      </c>
    </row>
    <row r="12" spans="1:11" ht="33" customHeight="1">
      <c r="A12" s="184">
        <v>3</v>
      </c>
      <c r="B12" s="176" t="s">
        <v>365</v>
      </c>
      <c r="C12" s="176" t="s">
        <v>364</v>
      </c>
      <c r="D12" s="177">
        <v>1971</v>
      </c>
      <c r="E12" s="335">
        <v>1</v>
      </c>
      <c r="F12" s="178">
        <v>1363</v>
      </c>
      <c r="G12" s="176" t="s">
        <v>66</v>
      </c>
      <c r="H12" s="335" t="s">
        <v>58</v>
      </c>
      <c r="I12" s="335">
        <v>61</v>
      </c>
      <c r="J12" s="175">
        <v>1261</v>
      </c>
      <c r="K12" s="185">
        <v>1230280</v>
      </c>
    </row>
    <row r="13" spans="1:11" ht="26.25" customHeight="1">
      <c r="A13" s="184">
        <v>4</v>
      </c>
      <c r="B13" s="176" t="s">
        <v>363</v>
      </c>
      <c r="C13" s="176" t="s">
        <v>362</v>
      </c>
      <c r="D13" s="177">
        <v>1987</v>
      </c>
      <c r="E13" s="335">
        <v>1</v>
      </c>
      <c r="F13" s="178">
        <v>1866</v>
      </c>
      <c r="G13" s="176" t="s">
        <v>59</v>
      </c>
      <c r="H13" s="335" t="s">
        <v>58</v>
      </c>
      <c r="I13" s="335">
        <v>61</v>
      </c>
      <c r="J13" s="175">
        <v>1722</v>
      </c>
      <c r="K13" s="185">
        <v>1380075</v>
      </c>
    </row>
    <row r="14" spans="1:11" ht="30" customHeight="1">
      <c r="A14" s="184">
        <v>5</v>
      </c>
      <c r="B14" s="176" t="s">
        <v>306</v>
      </c>
      <c r="C14" s="176" t="s">
        <v>307</v>
      </c>
      <c r="D14" s="177" t="s">
        <v>250</v>
      </c>
      <c r="E14" s="335">
        <v>1</v>
      </c>
      <c r="F14" s="178">
        <v>3466</v>
      </c>
      <c r="G14" s="176" t="s">
        <v>60</v>
      </c>
      <c r="H14" s="335" t="s">
        <v>58</v>
      </c>
      <c r="I14" s="335">
        <v>61</v>
      </c>
      <c r="J14" s="175">
        <v>3466</v>
      </c>
      <c r="K14" s="185">
        <v>3462745</v>
      </c>
    </row>
    <row r="15" spans="1:11" ht="15.75">
      <c r="A15" s="184"/>
      <c r="B15" s="234" t="s">
        <v>308</v>
      </c>
      <c r="C15" s="235"/>
      <c r="D15" s="184"/>
      <c r="E15" s="233">
        <f>SUM(E10:E14)</f>
        <v>5</v>
      </c>
      <c r="F15" s="181">
        <f>SUM(F10:F14)</f>
        <v>9240</v>
      </c>
      <c r="G15" s="235"/>
      <c r="H15" s="184"/>
      <c r="I15" s="184"/>
      <c r="J15" s="181">
        <f>SUM(J10:J14)</f>
        <v>9071</v>
      </c>
      <c r="K15" s="182">
        <f>SUM(K10:K14)</f>
        <v>8365132</v>
      </c>
    </row>
    <row r="16" spans="1:11" ht="15.75">
      <c r="A16" s="184"/>
      <c r="B16" s="234"/>
      <c r="C16" s="235"/>
      <c r="D16" s="184"/>
      <c r="E16" s="184"/>
      <c r="F16" s="236"/>
      <c r="G16" s="235"/>
      <c r="H16" s="184"/>
      <c r="I16" s="184"/>
      <c r="J16" s="184"/>
      <c r="K16" s="184"/>
    </row>
    <row r="17" spans="1:11" ht="15.75">
      <c r="A17" s="184"/>
      <c r="B17" s="234" t="s">
        <v>309</v>
      </c>
      <c r="C17" s="235"/>
      <c r="D17" s="184"/>
      <c r="E17" s="184"/>
      <c r="F17" s="236"/>
      <c r="G17" s="235"/>
      <c r="H17" s="184"/>
      <c r="I17" s="184"/>
      <c r="J17" s="184"/>
      <c r="K17" s="184"/>
    </row>
    <row r="18" spans="1:11" ht="24.75" customHeight="1">
      <c r="A18" s="184">
        <v>1</v>
      </c>
      <c r="B18" s="176" t="s">
        <v>361</v>
      </c>
      <c r="C18" s="176" t="s">
        <v>360</v>
      </c>
      <c r="D18" s="177">
        <v>1962</v>
      </c>
      <c r="E18" s="335">
        <v>1</v>
      </c>
      <c r="F18" s="178">
        <v>858</v>
      </c>
      <c r="G18" s="176" t="s">
        <v>59</v>
      </c>
      <c r="H18" s="335" t="s">
        <v>58</v>
      </c>
      <c r="I18" s="335">
        <v>61</v>
      </c>
      <c r="J18" s="175">
        <v>797</v>
      </c>
      <c r="K18" s="185">
        <v>1324138</v>
      </c>
    </row>
    <row r="19" spans="1:11" ht="27" customHeight="1">
      <c r="A19" s="184">
        <v>2</v>
      </c>
      <c r="B19" s="176" t="s">
        <v>310</v>
      </c>
      <c r="C19" s="176" t="s">
        <v>311</v>
      </c>
      <c r="D19" s="177">
        <v>1939</v>
      </c>
      <c r="E19" s="335">
        <v>1</v>
      </c>
      <c r="F19" s="178">
        <v>1232</v>
      </c>
      <c r="G19" s="176" t="s">
        <v>60</v>
      </c>
      <c r="H19" s="335" t="s">
        <v>58</v>
      </c>
      <c r="I19" s="335">
        <v>61</v>
      </c>
      <c r="J19" s="175">
        <v>1232</v>
      </c>
      <c r="K19" s="185">
        <v>2017072</v>
      </c>
    </row>
    <row r="20" spans="1:11" ht="30" customHeight="1">
      <c r="A20" s="184">
        <v>3</v>
      </c>
      <c r="B20" s="176" t="s">
        <v>359</v>
      </c>
      <c r="C20" s="176" t="s">
        <v>358</v>
      </c>
      <c r="D20" s="177">
        <v>1958</v>
      </c>
      <c r="E20" s="335">
        <v>1</v>
      </c>
      <c r="F20" s="178">
        <v>934</v>
      </c>
      <c r="G20" s="176" t="s">
        <v>59</v>
      </c>
      <c r="H20" s="335" t="s">
        <v>58</v>
      </c>
      <c r="I20" s="335">
        <v>61</v>
      </c>
      <c r="J20" s="175">
        <v>854</v>
      </c>
      <c r="K20" s="185">
        <v>1202205</v>
      </c>
    </row>
    <row r="21" spans="1:11" ht="15.75">
      <c r="A21" s="334"/>
      <c r="B21" s="173" t="s">
        <v>308</v>
      </c>
      <c r="C21" s="174"/>
      <c r="D21" s="334"/>
      <c r="E21" s="179">
        <f>SUM(E18:E20)</f>
        <v>3</v>
      </c>
      <c r="F21" s="180">
        <f>SUM(F18:F20)</f>
        <v>3024</v>
      </c>
      <c r="G21" s="334"/>
      <c r="H21" s="334"/>
      <c r="I21" s="334"/>
      <c r="J21" s="181">
        <f>SUM(J18:J20)</f>
        <v>2883</v>
      </c>
      <c r="K21" s="182">
        <f>SUM(K18:K20)</f>
        <v>4543415</v>
      </c>
    </row>
    <row r="22" spans="1:11" ht="15.75">
      <c r="A22" s="334"/>
      <c r="B22" s="173" t="s">
        <v>357</v>
      </c>
      <c r="C22" s="174"/>
      <c r="D22" s="334"/>
      <c r="E22" s="334"/>
      <c r="F22" s="183"/>
      <c r="G22" s="334"/>
      <c r="H22" s="334"/>
      <c r="I22" s="334"/>
      <c r="J22" s="184"/>
      <c r="K22" s="184"/>
    </row>
    <row r="23" spans="1:11" ht="15.75">
      <c r="A23" s="334">
        <v>1</v>
      </c>
      <c r="B23" s="173"/>
      <c r="C23" s="174"/>
      <c r="D23" s="334"/>
      <c r="E23" s="334"/>
      <c r="F23" s="183"/>
      <c r="G23" s="334"/>
      <c r="H23" s="334"/>
      <c r="I23" s="334"/>
      <c r="J23" s="184"/>
      <c r="K23" s="184"/>
    </row>
    <row r="24" spans="1:11" ht="15.75">
      <c r="A24" s="334">
        <v>2</v>
      </c>
      <c r="B24" s="173"/>
      <c r="C24" s="174"/>
      <c r="D24" s="334"/>
      <c r="E24" s="334"/>
      <c r="F24" s="183"/>
      <c r="G24" s="334"/>
      <c r="H24" s="334"/>
      <c r="I24" s="334"/>
      <c r="J24" s="184"/>
      <c r="K24" s="184"/>
    </row>
    <row r="25" spans="1:11" ht="15.75">
      <c r="A25" s="334"/>
      <c r="B25" s="173" t="s">
        <v>308</v>
      </c>
      <c r="C25" s="174"/>
      <c r="D25" s="334"/>
      <c r="E25" s="179">
        <v>0</v>
      </c>
      <c r="F25" s="180">
        <v>0</v>
      </c>
      <c r="G25" s="334"/>
      <c r="H25" s="334"/>
      <c r="I25" s="334"/>
      <c r="J25" s="233">
        <v>0</v>
      </c>
      <c r="K25" s="233">
        <v>0</v>
      </c>
    </row>
    <row r="26" spans="1:11" ht="15.75">
      <c r="A26" s="179"/>
      <c r="B26" s="173" t="s">
        <v>312</v>
      </c>
      <c r="C26" s="173"/>
      <c r="D26" s="179"/>
      <c r="E26" s="179">
        <f>E15+E21</f>
        <v>8</v>
      </c>
      <c r="F26" s="180">
        <f>F15+F21</f>
        <v>12264</v>
      </c>
      <c r="G26" s="179"/>
      <c r="H26" s="179"/>
      <c r="I26" s="179"/>
      <c r="J26" s="181">
        <f>J15+J21</f>
        <v>11954</v>
      </c>
      <c r="K26" s="182">
        <f>K15+K21</f>
        <v>12908547</v>
      </c>
    </row>
    <row r="27" spans="1:11" s="107" customFormat="1" ht="38.25" customHeight="1">
      <c r="A27" s="503" t="s">
        <v>401</v>
      </c>
      <c r="B27" s="504"/>
      <c r="C27" s="504"/>
      <c r="D27" s="504"/>
      <c r="E27" s="504"/>
      <c r="F27" s="504"/>
      <c r="G27" s="504"/>
      <c r="H27" s="504"/>
      <c r="I27" s="504"/>
      <c r="J27" s="504"/>
      <c r="K27" s="504"/>
    </row>
    <row r="28" spans="1:11" ht="15.75">
      <c r="A28" s="172"/>
      <c r="B28" s="171"/>
      <c r="C28" s="172"/>
      <c r="D28" s="172"/>
      <c r="E28" s="172"/>
      <c r="F28" s="172"/>
      <c r="G28" s="172"/>
      <c r="H28" s="172"/>
      <c r="I28" s="172"/>
      <c r="J28" s="186"/>
      <c r="K28" s="186"/>
    </row>
    <row r="29" spans="1:11" ht="15.75">
      <c r="A29" s="187" t="s">
        <v>313</v>
      </c>
      <c r="B29" s="187"/>
      <c r="C29" s="187"/>
      <c r="D29" s="187"/>
      <c r="E29" s="187"/>
      <c r="F29" s="187"/>
      <c r="G29" s="187"/>
      <c r="H29" s="187" t="s">
        <v>174</v>
      </c>
      <c r="I29" s="187"/>
      <c r="J29" s="188"/>
      <c r="K29" s="188"/>
    </row>
    <row r="30" spans="1:11" ht="15.75">
      <c r="A30" s="187"/>
      <c r="B30" s="187"/>
      <c r="C30" s="187"/>
      <c r="D30" s="187"/>
      <c r="E30" s="187"/>
      <c r="F30" s="187"/>
      <c r="G30" s="187"/>
      <c r="H30" s="187"/>
      <c r="I30" s="187"/>
      <c r="J30" s="188"/>
      <c r="K30" s="188"/>
    </row>
    <row r="31" spans="1:11" ht="15.75">
      <c r="A31" s="187"/>
      <c r="B31" s="187"/>
      <c r="C31" s="187"/>
      <c r="D31" s="187"/>
      <c r="E31" s="187"/>
      <c r="F31" s="187"/>
      <c r="G31" s="187"/>
      <c r="H31" s="187"/>
      <c r="I31" s="187"/>
      <c r="J31" s="188"/>
      <c r="K31" s="188"/>
    </row>
    <row r="32" spans="1:11" ht="15.75">
      <c r="A32" s="189" t="s">
        <v>314</v>
      </c>
      <c r="B32" s="187"/>
      <c r="C32" s="190"/>
      <c r="D32" s="187"/>
      <c r="E32" s="187"/>
      <c r="F32" s="187"/>
      <c r="G32" s="187"/>
      <c r="H32" s="187" t="s">
        <v>315</v>
      </c>
      <c r="I32" s="187"/>
      <c r="J32" s="188"/>
      <c r="K32" s="188"/>
    </row>
    <row r="33" spans="1:11" ht="15.75">
      <c r="A33" s="187"/>
      <c r="B33" s="187"/>
      <c r="C33" s="187"/>
      <c r="D33" s="187"/>
      <c r="E33" s="187"/>
      <c r="F33" s="187"/>
      <c r="G33" s="187"/>
      <c r="H33" s="187"/>
      <c r="I33" s="187"/>
      <c r="J33" s="188"/>
      <c r="K33" s="188"/>
    </row>
    <row r="34" spans="1:11" ht="15.75">
      <c r="A34" s="187"/>
      <c r="B34" s="187"/>
      <c r="C34" s="187"/>
      <c r="D34" s="187"/>
      <c r="E34" s="187"/>
      <c r="F34" s="187"/>
      <c r="G34" s="187"/>
      <c r="H34" s="187"/>
      <c r="I34" s="187"/>
      <c r="J34" s="188"/>
      <c r="K34" s="188"/>
    </row>
    <row r="35" spans="1:11" ht="15.75">
      <c r="A35" s="191" t="s">
        <v>144</v>
      </c>
      <c r="B35" s="187"/>
      <c r="C35" s="187"/>
      <c r="D35" s="187"/>
      <c r="E35" s="187"/>
      <c r="F35" s="187"/>
      <c r="G35" s="187"/>
      <c r="H35" s="187"/>
      <c r="I35" s="187"/>
      <c r="J35" s="188"/>
      <c r="K35" s="188"/>
    </row>
    <row r="36" spans="1:11" ht="15.75">
      <c r="A36" s="232" t="s">
        <v>154</v>
      </c>
      <c r="B36" s="171"/>
      <c r="C36" s="172"/>
      <c r="D36" s="172"/>
      <c r="E36" s="172"/>
      <c r="F36" s="172"/>
      <c r="G36" s="172"/>
      <c r="H36" s="172"/>
      <c r="I36" s="172"/>
      <c r="J36" s="186"/>
      <c r="K36" s="186"/>
    </row>
  </sheetData>
  <sheetProtection/>
  <mergeCells count="16">
    <mergeCell ref="A27:K27"/>
    <mergeCell ref="A1:K1"/>
    <mergeCell ref="A2:K2"/>
    <mergeCell ref="A3:K3"/>
    <mergeCell ref="A4:K4"/>
    <mergeCell ref="A5:A7"/>
    <mergeCell ref="B5:B7"/>
    <mergeCell ref="C5:C7"/>
    <mergeCell ref="D5:I5"/>
    <mergeCell ref="J5:K6"/>
    <mergeCell ref="D6:D7"/>
    <mergeCell ref="E6:E7"/>
    <mergeCell ref="F6:F7"/>
    <mergeCell ref="G6:G7"/>
    <mergeCell ref="H6:H7"/>
    <mergeCell ref="I6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headerFooter>
    <oddHeader>&amp;RПриложение 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60" zoomScalePageLayoutView="0" workbookViewId="0" topLeftCell="A1">
      <selection activeCell="R31" sqref="R31"/>
    </sheetView>
  </sheetViews>
  <sheetFormatPr defaultColWidth="9.140625" defaultRowHeight="15"/>
  <cols>
    <col min="2" max="2" width="40.421875" style="0" customWidth="1"/>
    <col min="4" max="4" width="17.00390625" style="0" customWidth="1"/>
    <col min="6" max="6" width="7.7109375" style="0" customWidth="1"/>
    <col min="7" max="8" width="6.57421875" style="0" customWidth="1"/>
    <col min="10" max="10" width="8.00390625" style="0" customWidth="1"/>
    <col min="11" max="11" width="7.421875" style="0" customWidth="1"/>
    <col min="12" max="12" width="8.140625" style="0" customWidth="1"/>
    <col min="14" max="14" width="11.7109375" style="0" customWidth="1"/>
    <col min="15" max="15" width="20.57421875" style="0" customWidth="1"/>
    <col min="16" max="16" width="13.00390625" style="0" customWidth="1"/>
    <col min="18" max="18" width="18.57421875" style="0" customWidth="1"/>
    <col min="19" max="19" width="11.28125" style="0" customWidth="1"/>
  </cols>
  <sheetData>
    <row r="1" spans="1:16" ht="15.7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36"/>
    </row>
    <row r="2" spans="1:16" ht="15.75">
      <c r="A2" s="515" t="s">
        <v>373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189"/>
    </row>
    <row r="3" spans="1:16" ht="15.75">
      <c r="A3" s="515" t="s">
        <v>398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189"/>
    </row>
    <row r="4" spans="1:16" ht="15.75">
      <c r="A4" s="515" t="s">
        <v>185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338"/>
    </row>
    <row r="5" spans="1:16" ht="15.75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8"/>
    </row>
    <row r="6" spans="1:19" ht="37.5" customHeight="1">
      <c r="A6" s="519" t="s">
        <v>374</v>
      </c>
      <c r="B6" s="519" t="s">
        <v>375</v>
      </c>
      <c r="C6" s="510" t="s">
        <v>376</v>
      </c>
      <c r="D6" s="510" t="s">
        <v>377</v>
      </c>
      <c r="E6" s="510" t="s">
        <v>378</v>
      </c>
      <c r="F6" s="510" t="s">
        <v>379</v>
      </c>
      <c r="G6" s="510" t="s">
        <v>380</v>
      </c>
      <c r="H6" s="510" t="s">
        <v>381</v>
      </c>
      <c r="I6" s="516" t="s">
        <v>382</v>
      </c>
      <c r="J6" s="516"/>
      <c r="K6" s="516"/>
      <c r="L6" s="510" t="s">
        <v>383</v>
      </c>
      <c r="M6" s="510" t="s">
        <v>384</v>
      </c>
      <c r="N6" s="510" t="s">
        <v>385</v>
      </c>
      <c r="O6" s="510" t="s">
        <v>386</v>
      </c>
      <c r="P6" s="512" t="s">
        <v>387</v>
      </c>
      <c r="Q6" s="513" t="s">
        <v>402</v>
      </c>
      <c r="R6" s="517" t="s">
        <v>403</v>
      </c>
      <c r="S6" s="518"/>
    </row>
    <row r="7" spans="1:19" ht="114.75" customHeight="1">
      <c r="A7" s="511"/>
      <c r="B7" s="511"/>
      <c r="C7" s="511"/>
      <c r="D7" s="511"/>
      <c r="E7" s="511"/>
      <c r="F7" s="511"/>
      <c r="G7" s="511"/>
      <c r="H7" s="511"/>
      <c r="I7" s="341" t="s">
        <v>388</v>
      </c>
      <c r="J7" s="341" t="s">
        <v>389</v>
      </c>
      <c r="K7" s="341" t="s">
        <v>390</v>
      </c>
      <c r="L7" s="511"/>
      <c r="M7" s="511"/>
      <c r="N7" s="511"/>
      <c r="O7" s="511"/>
      <c r="P7" s="511"/>
      <c r="Q7" s="514"/>
      <c r="R7" s="372" t="s">
        <v>404</v>
      </c>
      <c r="S7" s="372" t="s">
        <v>405</v>
      </c>
    </row>
    <row r="8" spans="1:19" ht="15.75">
      <c r="A8" s="342">
        <v>1</v>
      </c>
      <c r="B8" s="342">
        <v>2</v>
      </c>
      <c r="C8" s="342">
        <v>3</v>
      </c>
      <c r="D8" s="342">
        <v>4</v>
      </c>
      <c r="E8" s="342">
        <v>5</v>
      </c>
      <c r="F8" s="342">
        <v>6</v>
      </c>
      <c r="G8" s="342">
        <v>7</v>
      </c>
      <c r="H8" s="342">
        <v>8</v>
      </c>
      <c r="I8" s="342">
        <v>9</v>
      </c>
      <c r="J8" s="342">
        <v>10</v>
      </c>
      <c r="K8" s="342">
        <v>11</v>
      </c>
      <c r="L8" s="342">
        <v>12</v>
      </c>
      <c r="M8" s="342">
        <v>13</v>
      </c>
      <c r="N8" s="342">
        <v>14</v>
      </c>
      <c r="O8" s="342">
        <v>15</v>
      </c>
      <c r="P8" s="343">
        <v>16</v>
      </c>
      <c r="Q8" s="370">
        <v>17</v>
      </c>
      <c r="R8" s="370">
        <v>18</v>
      </c>
      <c r="S8" s="370">
        <v>19</v>
      </c>
    </row>
    <row r="9" spans="1:19" ht="15.75">
      <c r="A9" s="344"/>
      <c r="B9" s="345" t="s">
        <v>391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3"/>
      <c r="Q9" s="370"/>
      <c r="R9" s="370"/>
      <c r="S9" s="370"/>
    </row>
    <row r="10" spans="1:19" ht="33" customHeight="1">
      <c r="A10" s="346">
        <v>1</v>
      </c>
      <c r="B10" s="347" t="s">
        <v>87</v>
      </c>
      <c r="C10" s="348" t="s">
        <v>395</v>
      </c>
      <c r="D10" s="341" t="s">
        <v>59</v>
      </c>
      <c r="E10" s="341">
        <v>1982</v>
      </c>
      <c r="F10" s="341"/>
      <c r="G10" s="341"/>
      <c r="H10" s="341"/>
      <c r="I10" s="341">
        <v>1</v>
      </c>
      <c r="J10" s="341"/>
      <c r="K10" s="341"/>
      <c r="L10" s="341">
        <v>9</v>
      </c>
      <c r="M10" s="341" t="s">
        <v>392</v>
      </c>
      <c r="N10" s="341" t="s">
        <v>393</v>
      </c>
      <c r="O10" s="349" t="s">
        <v>394</v>
      </c>
      <c r="P10" s="371">
        <v>119338</v>
      </c>
      <c r="Q10" s="370">
        <v>2</v>
      </c>
      <c r="R10" s="373" t="s">
        <v>58</v>
      </c>
      <c r="S10" s="373" t="s">
        <v>58</v>
      </c>
    </row>
    <row r="11" spans="1:19" ht="42" customHeight="1">
      <c r="A11" s="346"/>
      <c r="B11" s="347"/>
      <c r="C11" s="348" t="s">
        <v>396</v>
      </c>
      <c r="D11" s="341" t="s">
        <v>59</v>
      </c>
      <c r="E11" s="341">
        <v>1982</v>
      </c>
      <c r="F11" s="341"/>
      <c r="G11" s="341"/>
      <c r="H11" s="341"/>
      <c r="I11" s="341">
        <v>1</v>
      </c>
      <c r="J11" s="341"/>
      <c r="K11" s="341"/>
      <c r="L11" s="341">
        <v>9</v>
      </c>
      <c r="M11" s="341" t="s">
        <v>392</v>
      </c>
      <c r="N11" s="341" t="s">
        <v>393</v>
      </c>
      <c r="O11" s="349" t="s">
        <v>394</v>
      </c>
      <c r="P11" s="371">
        <v>119338</v>
      </c>
      <c r="Q11" s="370"/>
      <c r="R11" s="373" t="s">
        <v>58</v>
      </c>
      <c r="S11" s="373" t="s">
        <v>58</v>
      </c>
    </row>
    <row r="12" spans="1:19" ht="15.75">
      <c r="A12" s="350"/>
      <c r="B12" s="351" t="s">
        <v>397</v>
      </c>
      <c r="C12" s="352"/>
      <c r="D12" s="350"/>
      <c r="E12" s="350"/>
      <c r="F12" s="353"/>
      <c r="G12" s="350"/>
      <c r="H12" s="354"/>
      <c r="I12" s="350">
        <f>SUM(I10:I11)</f>
        <v>2</v>
      </c>
      <c r="J12" s="350"/>
      <c r="K12" s="350"/>
      <c r="L12" s="354"/>
      <c r="M12" s="354"/>
      <c r="N12" s="340"/>
      <c r="O12" s="355"/>
      <c r="P12" s="356">
        <f>SUM(P10:P11)</f>
        <v>238676</v>
      </c>
      <c r="Q12" s="370"/>
      <c r="R12" s="370"/>
      <c r="S12" s="370"/>
    </row>
    <row r="13" spans="1:16" ht="15.75">
      <c r="A13" s="357"/>
      <c r="B13" s="358"/>
      <c r="C13" s="359"/>
      <c r="D13" s="357"/>
      <c r="E13" s="357"/>
      <c r="F13" s="360"/>
      <c r="G13" s="357"/>
      <c r="H13" s="361"/>
      <c r="I13" s="362"/>
      <c r="J13" s="362"/>
      <c r="K13" s="362"/>
      <c r="L13" s="361"/>
      <c r="M13" s="363"/>
      <c r="N13" s="364"/>
      <c r="O13" s="365"/>
      <c r="P13" s="366"/>
    </row>
    <row r="14" spans="1:16" ht="15.75">
      <c r="A14" s="357"/>
      <c r="B14" s="189" t="s">
        <v>313</v>
      </c>
      <c r="C14" s="359"/>
      <c r="D14" s="190"/>
      <c r="E14" s="357"/>
      <c r="F14" s="360"/>
      <c r="G14" s="357"/>
      <c r="H14" s="361"/>
      <c r="I14" s="362"/>
      <c r="J14" s="362"/>
      <c r="K14" s="362"/>
      <c r="L14" s="361"/>
      <c r="M14" s="363"/>
      <c r="N14" s="363" t="s">
        <v>174</v>
      </c>
      <c r="O14" s="365"/>
      <c r="P14" s="374"/>
    </row>
    <row r="15" spans="1:16" ht="15.75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336"/>
    </row>
    <row r="16" spans="1:16" ht="15.75">
      <c r="A16" s="189"/>
      <c r="B16" s="337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336"/>
    </row>
    <row r="17" spans="1:16" ht="15.75">
      <c r="A17" s="189"/>
      <c r="B17" s="189" t="s">
        <v>314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 t="s">
        <v>315</v>
      </c>
      <c r="O17" s="189"/>
      <c r="P17" s="336"/>
    </row>
    <row r="18" spans="1:16" ht="15">
      <c r="A18" s="337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69"/>
    </row>
    <row r="19" spans="1:16" ht="15">
      <c r="A19" s="337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69"/>
    </row>
    <row r="20" spans="1:16" ht="15">
      <c r="A20" s="337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69"/>
    </row>
    <row r="21" spans="1:16" ht="15">
      <c r="A21" s="337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69"/>
    </row>
    <row r="22" spans="1:16" ht="15">
      <c r="A22" s="337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69"/>
    </row>
    <row r="23" spans="1:16" ht="15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69"/>
    </row>
    <row r="24" spans="1:16" ht="15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69"/>
    </row>
    <row r="25" spans="1:16" ht="15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69"/>
    </row>
    <row r="26" spans="1:16" ht="15">
      <c r="A26" s="337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69"/>
    </row>
    <row r="27" spans="1:16" ht="15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69"/>
    </row>
    <row r="28" spans="1:16" ht="15">
      <c r="A28" s="33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69"/>
    </row>
    <row r="29" spans="1:16" ht="15">
      <c r="A29" s="337"/>
      <c r="B29" s="367" t="s">
        <v>144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69"/>
    </row>
    <row r="30" spans="1:16" ht="15">
      <c r="A30" s="337"/>
      <c r="B30" s="368">
        <v>4506179</v>
      </c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69"/>
    </row>
    <row r="31" spans="1:16" ht="15">
      <c r="A31" s="33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69"/>
    </row>
    <row r="32" spans="1:16" ht="15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69"/>
    </row>
  </sheetData>
  <sheetProtection/>
  <mergeCells count="19">
    <mergeCell ref="R6:S6"/>
    <mergeCell ref="A6:A7"/>
    <mergeCell ref="B6:B7"/>
    <mergeCell ref="C6:C7"/>
    <mergeCell ref="D6:D7"/>
    <mergeCell ref="E6:E7"/>
    <mergeCell ref="F6:F7"/>
    <mergeCell ref="G6:G7"/>
    <mergeCell ref="H6:H7"/>
    <mergeCell ref="L6:L7"/>
    <mergeCell ref="M6:M7"/>
    <mergeCell ref="N6:N7"/>
    <mergeCell ref="O6:O7"/>
    <mergeCell ref="P6:P7"/>
    <mergeCell ref="Q6:Q7"/>
    <mergeCell ref="A2:O2"/>
    <mergeCell ref="A3:O3"/>
    <mergeCell ref="A4:O4"/>
    <mergeCell ref="I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  <headerFooter>
    <oddHeader>&amp;RПриложение 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chirvald</cp:lastModifiedBy>
  <cp:lastPrinted>2013-01-29T10:48:58Z</cp:lastPrinted>
  <dcterms:created xsi:type="dcterms:W3CDTF">2008-12-03T08:56:14Z</dcterms:created>
  <dcterms:modified xsi:type="dcterms:W3CDTF">2013-03-19T11:59:15Z</dcterms:modified>
  <cp:category/>
  <cp:version/>
  <cp:contentType/>
  <cp:contentStatus/>
</cp:coreProperties>
</file>