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445" tabRatio="876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<sst xmlns="http://schemas.openxmlformats.org/spreadsheetml/2006/main" count="920" uniqueCount="184">
  <si>
    <t>Улица</t>
  </si>
  <si>
    <t>Дом</t>
  </si>
  <si>
    <t>Кор</t>
  </si>
  <si>
    <t>ИТОГО:</t>
  </si>
  <si>
    <t>ДУ</t>
  </si>
  <si>
    <t>-</t>
  </si>
  <si>
    <t>д.12</t>
  </si>
  <si>
    <t>д.16</t>
  </si>
  <si>
    <t>д.19</t>
  </si>
  <si>
    <t>д.20</t>
  </si>
  <si>
    <t>д.20А</t>
  </si>
  <si>
    <t>д.21</t>
  </si>
  <si>
    <t>д.31</t>
  </si>
  <si>
    <t>д.10</t>
  </si>
  <si>
    <t>д.4</t>
  </si>
  <si>
    <t>д.5</t>
  </si>
  <si>
    <t>д.6</t>
  </si>
  <si>
    <t>д.8</t>
  </si>
  <si>
    <t>д.9</t>
  </si>
  <si>
    <t>д.1</t>
  </si>
  <si>
    <t>д.22</t>
  </si>
  <si>
    <t>к.2</t>
  </si>
  <si>
    <t>д.25</t>
  </si>
  <si>
    <t>д.26</t>
  </si>
  <si>
    <t>д.27</t>
  </si>
  <si>
    <t>д.29</t>
  </si>
  <si>
    <t>д.30</t>
  </si>
  <si>
    <t>д.33</t>
  </si>
  <si>
    <t>к.1</t>
  </si>
  <si>
    <t>д.11</t>
  </si>
  <si>
    <t>д.14</t>
  </si>
  <si>
    <t>д.24</t>
  </si>
  <si>
    <t>д.7</t>
  </si>
  <si>
    <t>д.3</t>
  </si>
  <si>
    <t>д.36</t>
  </si>
  <si>
    <t>д.38</t>
  </si>
  <si>
    <t>д.40</t>
  </si>
  <si>
    <t>д.15</t>
  </si>
  <si>
    <t>д.18</t>
  </si>
  <si>
    <t>д.13</t>
  </si>
  <si>
    <t>к.4</t>
  </si>
  <si>
    <t>к.3</t>
  </si>
  <si>
    <t>д.39</t>
  </si>
  <si>
    <t>д.23</t>
  </si>
  <si>
    <t>д.28</t>
  </si>
  <si>
    <t>д.32</t>
  </si>
  <si>
    <t>д.34</t>
  </si>
  <si>
    <t>д.17</t>
  </si>
  <si>
    <t>д.4А</t>
  </si>
  <si>
    <t>д.45</t>
  </si>
  <si>
    <t>д.47</t>
  </si>
  <si>
    <t>д.49</t>
  </si>
  <si>
    <t>д.51</t>
  </si>
  <si>
    <t>д.59</t>
  </si>
  <si>
    <t>д.1А</t>
  </si>
  <si>
    <t>д.3А</t>
  </si>
  <si>
    <t>д.2</t>
  </si>
  <si>
    <t>д.37</t>
  </si>
  <si>
    <t>АЛЕКСАНДРОВСКАЯ УЛ.</t>
  </si>
  <si>
    <t>д.15/14</t>
  </si>
  <si>
    <t>д.20/16</t>
  </si>
  <si>
    <t>д.22/17</t>
  </si>
  <si>
    <t>д.23А</t>
  </si>
  <si>
    <t>д.32А</t>
  </si>
  <si>
    <t>д.32Б</t>
  </si>
  <si>
    <t>д.32В</t>
  </si>
  <si>
    <t>д.36А</t>
  </si>
  <si>
    <t>д.36Б</t>
  </si>
  <si>
    <t>д.36В</t>
  </si>
  <si>
    <t>д.42</t>
  </si>
  <si>
    <t>д.43</t>
  </si>
  <si>
    <t>д.9/21</t>
  </si>
  <si>
    <t>БОГУМИЛОВСКАЯ УЛ.</t>
  </si>
  <si>
    <t>ВЛАДИМИРСКАЯ УЛ.</t>
  </si>
  <si>
    <t>д.18А</t>
  </si>
  <si>
    <t>д.20/2</t>
  </si>
  <si>
    <t>д.26А</t>
  </si>
  <si>
    <t>д.26Б</t>
  </si>
  <si>
    <t>д.43/6</t>
  </si>
  <si>
    <t>д.55/8</t>
  </si>
  <si>
    <t>д.27/10</t>
  </si>
  <si>
    <t>д.9/1</t>
  </si>
  <si>
    <t>ЖОРЫ АНТОНЕНКО УЛ.</t>
  </si>
  <si>
    <t>д.14А</t>
  </si>
  <si>
    <t>д.24А</t>
  </si>
  <si>
    <t>д.30/2</t>
  </si>
  <si>
    <t>КРАСНОАРМЕЙСКАЯ УЛ.</t>
  </si>
  <si>
    <t>д.37А</t>
  </si>
  <si>
    <t>КРАСНОГО ФЛОТА УЛ.</t>
  </si>
  <si>
    <t>д.1Б</t>
  </si>
  <si>
    <t>д.20/41</t>
  </si>
  <si>
    <t>д.30А</t>
  </si>
  <si>
    <t>д.7А</t>
  </si>
  <si>
    <t>д.9/46</t>
  </si>
  <si>
    <t>КРОНШТАДТСКАЯ УЛ.</t>
  </si>
  <si>
    <t>д.6/49</t>
  </si>
  <si>
    <t>д.12А</t>
  </si>
  <si>
    <t>МИХАЙЛОВСКАЯ УЛ.</t>
  </si>
  <si>
    <t>д.24/22</t>
  </si>
  <si>
    <t>д.84А</t>
  </si>
  <si>
    <t>д.86А</t>
  </si>
  <si>
    <t>ОРАНИЕНБАУМСКИЙ ПР.</t>
  </si>
  <si>
    <t>ПОБЕДЫ УЛ. ЛОМОНОСОВ</t>
  </si>
  <si>
    <t>д.11А</t>
  </si>
  <si>
    <t>д.11Б</t>
  </si>
  <si>
    <t>д.16/12</t>
  </si>
  <si>
    <t>д.21А</t>
  </si>
  <si>
    <t>д.22/7</t>
  </si>
  <si>
    <t>ПУЛЕМЕТЧИКОВ УЛ.</t>
  </si>
  <si>
    <t>РУБАКИНА УЛ. ЛОМОНОСОВ</t>
  </si>
  <si>
    <t>САФРОНОВА УЛ. ЛОМОНОСОВ</t>
  </si>
  <si>
    <t>СКУРИДИНА УЛ. ЛОМОНОСОВ</t>
  </si>
  <si>
    <t>ТОКАРЕВА УЛ.</t>
  </si>
  <si>
    <t>ФЕДЮНИНСКОГО УЛ.</t>
  </si>
  <si>
    <t>ЧЕРНИКОВА УЛ. ЛОМОНОСОВ</t>
  </si>
  <si>
    <t>ШВЕЙЦАРСКАЯ УЛ.ЛОМОНОСОВ</t>
  </si>
  <si>
    <t>д.54</t>
  </si>
  <si>
    <t>ДУ2</t>
  </si>
  <si>
    <t>ДУ1</t>
  </si>
  <si>
    <t>ДУ3</t>
  </si>
  <si>
    <t>Содержание общ.имущ.дома</t>
  </si>
  <si>
    <t>Радио</t>
  </si>
  <si>
    <t>Вывоз твердых бытовых отходов</t>
  </si>
  <si>
    <t>Уборка и сан.очистка зем.уч.</t>
  </si>
  <si>
    <t>Капитальный ремонт</t>
  </si>
  <si>
    <t>Управление многоквартирн домом</t>
  </si>
  <si>
    <t>Тек.рем.общ.имущ.дома</t>
  </si>
  <si>
    <t>Сод.и тек.рем.в/дом.газосн.</t>
  </si>
  <si>
    <t>Эксплуатация общедом. ПУ</t>
  </si>
  <si>
    <t>Пакет услуг ТВ</t>
  </si>
  <si>
    <t>Антенна</t>
  </si>
  <si>
    <t>Уборка лестн.клеток</t>
  </si>
  <si>
    <t>Каб.телевид</t>
  </si>
  <si>
    <t>Сод. и ремонт лифтов</t>
  </si>
  <si>
    <t>Очистка мусоропроводов</t>
  </si>
  <si>
    <t>Сод. и ремонт ПЗУ</t>
  </si>
  <si>
    <t>Установка общедом. ПУ</t>
  </si>
  <si>
    <t>д.3/13</t>
  </si>
  <si>
    <t>Взнос на капитальный ремонт</t>
  </si>
  <si>
    <t>д.10/2</t>
  </si>
  <si>
    <t>ОРАНЖЕРЕЙНАЯ УЛ.</t>
  </si>
  <si>
    <t>технические осмотры</t>
  </si>
  <si>
    <t>работы и услуги по договорам со специализированными организациями</t>
  </si>
  <si>
    <t>услуги аварийного обслуживания</t>
  </si>
  <si>
    <t>подготовка домов к сезонной эксплуатации</t>
  </si>
  <si>
    <t>услуги по дератизации</t>
  </si>
  <si>
    <t>услуги по обследованию аварийных квартир</t>
  </si>
  <si>
    <t>услуги по помывке фасадов</t>
  </si>
  <si>
    <t>очистка кровли от наледи и уборка снега</t>
  </si>
  <si>
    <t>РАСХОДЫ 2014 ГОД</t>
  </si>
  <si>
    <t>итого</t>
  </si>
  <si>
    <t>экспертиза лифтов</t>
  </si>
  <si>
    <t xml:space="preserve">техническое освидетельствование </t>
  </si>
  <si>
    <t>техническое обслуживание лифтов</t>
  </si>
  <si>
    <t>услуги по заявочному ремонту</t>
  </si>
  <si>
    <t xml:space="preserve">1-Я НИЖНЯЯ УЛ. </t>
  </si>
  <si>
    <t>1-Я НИЖНЯЯ УЛ.</t>
  </si>
  <si>
    <t xml:space="preserve">ДВОРЦОВЫЙ ПР. </t>
  </si>
  <si>
    <t>ДВОРЦОВЫЙ ПР.</t>
  </si>
  <si>
    <t xml:space="preserve">ДЕГТЯРЕВА УЛ. </t>
  </si>
  <si>
    <t xml:space="preserve">ЕЛЕНИНСКАЯ УЛ. </t>
  </si>
  <si>
    <t>ЗАВОДСКАЯ УЛ.</t>
  </si>
  <si>
    <t xml:space="preserve">ЗАВОДСКАЯ УЛ. </t>
  </si>
  <si>
    <t xml:space="preserve">ИЛИКОВСКИЙ ПР. </t>
  </si>
  <si>
    <t>ИЛИКОВСКИЙ ПР.</t>
  </si>
  <si>
    <t>КИПРЕНСКОГО УЛ.</t>
  </si>
  <si>
    <t xml:space="preserve">КОСТЫЛЕВА УЛ. </t>
  </si>
  <si>
    <t>КОСТЫЛЕВА УЛ.</t>
  </si>
  <si>
    <t xml:space="preserve">ЛОМОНОСОВА УЛ. </t>
  </si>
  <si>
    <t>Ремонт лестничных клеток</t>
  </si>
  <si>
    <t>Ремонт и замена дефлекторов, оголовков</t>
  </si>
  <si>
    <t>замена водосточных труб</t>
  </si>
  <si>
    <t>ремонт кровли</t>
  </si>
  <si>
    <t>Герметизация стыков</t>
  </si>
  <si>
    <t>Ремонт фасадов</t>
  </si>
  <si>
    <t>ремонт клзырьков</t>
  </si>
  <si>
    <t>ЛОМОНОСОВА УЛ.</t>
  </si>
  <si>
    <t>МОРСКАЯ УЛ</t>
  </si>
  <si>
    <t xml:space="preserve">МОРСКАЯ УЛ. </t>
  </si>
  <si>
    <t xml:space="preserve">НЕКРАСОВА УЛ. </t>
  </si>
  <si>
    <t>ПЕТРОВСКИЙ ПЕР.</t>
  </si>
  <si>
    <t>ПРОФСОЮЗНАЯ УЛ.</t>
  </si>
  <si>
    <t xml:space="preserve">ПОБЕДЫ УЛ. </t>
  </si>
  <si>
    <t>ПОБЕДЫ УЛ.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</si>
</sst>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</numFmts>
  <fonts count="3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6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4"/>
  <sheetViews>
    <sheetView tabSelected="1" zoomScalePageLayoutView="0" workbookViewId="0" topLeftCell="A139">
      <selection activeCell="H173" sqref="H172:H173"/>
    </sheetView>
  </sheetViews>
  <sheetFormatPr defaultColWidth="9.00390625" defaultRowHeight="12.75"/>
  <cols>
    <col min="1" max="1" width="32.00390625" style="0" customWidth="1"/>
    <col min="2" max="2" width="9.00390625" style="0" customWidth="1"/>
    <col min="3" max="4" width="5.125" style="0" customWidth="1"/>
    <col min="5" max="6" width="12.125" style="0" customWidth="1"/>
    <col min="7" max="7" width="11.125" style="0" customWidth="1"/>
    <col min="8" max="8" width="14.00390625" style="0" customWidth="1"/>
    <col min="9" max="9" width="12.625" style="0" customWidth="1"/>
    <col min="10" max="10" width="10.875" style="0" customWidth="1"/>
    <col min="11" max="12" width="11.375" style="0" customWidth="1"/>
    <col min="13" max="13" width="10.875" style="0" customWidth="1"/>
    <col min="14" max="15" width="11.125" style="0" customWidth="1"/>
    <col min="16" max="16" width="11.625" style="0" customWidth="1"/>
    <col min="17" max="18" width="11.125" style="0" customWidth="1"/>
    <col min="19" max="19" width="13.25390625" style="0" customWidth="1"/>
    <col min="20" max="21" width="12.125" style="0" customWidth="1"/>
    <col min="24" max="24" width="11.125" style="0" customWidth="1"/>
    <col min="25" max="27" width="11.375" style="0" customWidth="1"/>
    <col min="28" max="28" width="10.625" style="0" bestFit="1" customWidth="1"/>
    <col min="29" max="29" width="11.625" style="0" customWidth="1"/>
    <col min="30" max="30" width="11.00390625" style="0" customWidth="1"/>
    <col min="32" max="32" width="11.00390625" style="0" customWidth="1"/>
    <col min="33" max="33" width="11.75390625" style="0" customWidth="1"/>
    <col min="34" max="34" width="10.75390625" style="0" customWidth="1"/>
  </cols>
  <sheetData>
    <row r="1" ht="12.75">
      <c r="A1" s="5" t="s">
        <v>149</v>
      </c>
    </row>
    <row r="3" spans="1:39" s="1" customFormat="1" ht="48.75" customHeight="1">
      <c r="A3" s="9" t="s">
        <v>0</v>
      </c>
      <c r="B3" s="9" t="s">
        <v>1</v>
      </c>
      <c r="C3" s="9" t="s">
        <v>2</v>
      </c>
      <c r="D3" s="9" t="s">
        <v>4</v>
      </c>
      <c r="E3" s="9" t="s">
        <v>120</v>
      </c>
      <c r="F3" s="9"/>
      <c r="G3" s="9"/>
      <c r="H3" s="9"/>
      <c r="I3" s="9"/>
      <c r="J3" s="9"/>
      <c r="K3" s="9"/>
      <c r="L3" s="9"/>
      <c r="M3" s="9"/>
      <c r="N3" s="9"/>
      <c r="O3" s="15" t="s">
        <v>126</v>
      </c>
      <c r="P3" s="15"/>
      <c r="Q3" s="15"/>
      <c r="R3" s="15"/>
      <c r="S3" s="15"/>
      <c r="T3" s="15"/>
      <c r="U3" s="15"/>
      <c r="V3" s="10" t="s">
        <v>131</v>
      </c>
      <c r="W3" s="10" t="s">
        <v>134</v>
      </c>
      <c r="X3" s="10" t="s">
        <v>122</v>
      </c>
      <c r="Y3" s="10" t="s">
        <v>123</v>
      </c>
      <c r="Z3" s="12" t="s">
        <v>133</v>
      </c>
      <c r="AA3" s="13"/>
      <c r="AB3" s="14"/>
      <c r="AC3" s="10" t="s">
        <v>125</v>
      </c>
      <c r="AD3" s="10" t="s">
        <v>128</v>
      </c>
      <c r="AE3" s="10" t="s">
        <v>135</v>
      </c>
      <c r="AF3" s="10" t="s">
        <v>127</v>
      </c>
      <c r="AG3" s="10" t="s">
        <v>138</v>
      </c>
      <c r="AH3" s="10" t="s">
        <v>136</v>
      </c>
      <c r="AI3" s="10" t="s">
        <v>124</v>
      </c>
      <c r="AJ3" s="10" t="s">
        <v>121</v>
      </c>
      <c r="AK3" s="10" t="s">
        <v>129</v>
      </c>
      <c r="AL3" s="10" t="s">
        <v>130</v>
      </c>
      <c r="AM3" s="10" t="s">
        <v>132</v>
      </c>
    </row>
    <row r="4" spans="1:39" s="1" customFormat="1" ht="102">
      <c r="A4" s="9"/>
      <c r="B4" s="9"/>
      <c r="C4" s="9"/>
      <c r="D4" s="9"/>
      <c r="E4" s="3" t="s">
        <v>150</v>
      </c>
      <c r="F4" s="3" t="s">
        <v>141</v>
      </c>
      <c r="G4" s="3" t="s">
        <v>142</v>
      </c>
      <c r="H4" s="3" t="s">
        <v>143</v>
      </c>
      <c r="I4" s="3" t="s">
        <v>144</v>
      </c>
      <c r="J4" s="3" t="s">
        <v>154</v>
      </c>
      <c r="K4" s="3" t="s">
        <v>145</v>
      </c>
      <c r="L4" s="3" t="s">
        <v>146</v>
      </c>
      <c r="M4" s="3" t="s">
        <v>147</v>
      </c>
      <c r="N4" s="3" t="s">
        <v>148</v>
      </c>
      <c r="O4" s="6" t="s">
        <v>169</v>
      </c>
      <c r="P4" s="6" t="s">
        <v>170</v>
      </c>
      <c r="Q4" s="6" t="s">
        <v>171</v>
      </c>
      <c r="R4" s="6" t="s">
        <v>172</v>
      </c>
      <c r="S4" s="6" t="s">
        <v>173</v>
      </c>
      <c r="T4" s="6" t="s">
        <v>174</v>
      </c>
      <c r="U4" s="6" t="s">
        <v>175</v>
      </c>
      <c r="V4" s="11"/>
      <c r="W4" s="11"/>
      <c r="X4" s="11"/>
      <c r="Y4" s="11"/>
      <c r="Z4" s="7" t="s">
        <v>152</v>
      </c>
      <c r="AA4" s="7" t="s">
        <v>151</v>
      </c>
      <c r="AB4" s="8" t="s">
        <v>153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.75">
      <c r="A5" s="2" t="s">
        <v>155</v>
      </c>
      <c r="B5" s="2" t="s">
        <v>19</v>
      </c>
      <c r="C5" s="2" t="s">
        <v>5</v>
      </c>
      <c r="D5" s="2" t="s">
        <v>117</v>
      </c>
      <c r="E5" s="2">
        <v>202657.67</v>
      </c>
      <c r="F5" s="4">
        <f>E5/4.46*0.39</f>
        <v>17721.18639013453</v>
      </c>
      <c r="G5" s="4">
        <f>E5/4.46*0.37</f>
        <v>16812.407600896862</v>
      </c>
      <c r="H5" s="4">
        <f>E5/4.46*1.19</f>
        <v>54072.337959641256</v>
      </c>
      <c r="I5" s="4">
        <f>E5/4.46*1.18</f>
        <v>53617.94856502242</v>
      </c>
      <c r="J5" s="4">
        <f>E5/4.46*0.26</f>
        <v>11814.124260089688</v>
      </c>
      <c r="K5" s="4">
        <f>E5/4.46*0.06</f>
        <v>2726.3363677130046</v>
      </c>
      <c r="L5" s="4">
        <f>E5/4.46*0.19</f>
        <v>8633.398497757848</v>
      </c>
      <c r="M5" s="4">
        <f>E5/4.46*0.23</f>
        <v>10450.956076233186</v>
      </c>
      <c r="N5" s="4">
        <f>E5/4.46*0.59</f>
        <v>26808.97428251121</v>
      </c>
      <c r="O5" s="4"/>
      <c r="P5" s="4"/>
      <c r="Q5" s="4">
        <v>2487</v>
      </c>
      <c r="R5" s="4"/>
      <c r="S5" s="4"/>
      <c r="T5" s="4"/>
      <c r="U5" s="4"/>
      <c r="V5" s="2">
        <v>50375.26</v>
      </c>
      <c r="W5" s="2">
        <v>0</v>
      </c>
      <c r="X5" s="2">
        <v>123435.25</v>
      </c>
      <c r="Y5" s="2">
        <v>51465.48</v>
      </c>
      <c r="Z5" s="2"/>
      <c r="AA5" s="2"/>
      <c r="AB5" s="2">
        <v>0</v>
      </c>
      <c r="AC5" s="2">
        <v>46970.59</v>
      </c>
      <c r="AD5" s="2">
        <v>31924.25</v>
      </c>
      <c r="AE5" s="2">
        <v>2368.64</v>
      </c>
      <c r="AF5" s="2">
        <v>22204.72</v>
      </c>
      <c r="AG5" s="2">
        <v>8889.9</v>
      </c>
      <c r="AH5" s="2">
        <v>0</v>
      </c>
      <c r="AI5" s="2">
        <v>0</v>
      </c>
      <c r="AJ5" s="2">
        <v>25941.97</v>
      </c>
      <c r="AK5" s="2">
        <v>111505.63</v>
      </c>
      <c r="AL5" s="2">
        <v>1672.54</v>
      </c>
      <c r="AM5" s="2">
        <v>2909.06</v>
      </c>
    </row>
    <row r="6" spans="1:39" ht="12.75">
      <c r="A6" s="2" t="s">
        <v>156</v>
      </c>
      <c r="B6" s="2" t="s">
        <v>15</v>
      </c>
      <c r="C6" s="2" t="s">
        <v>5</v>
      </c>
      <c r="D6" s="2" t="s">
        <v>117</v>
      </c>
      <c r="E6" s="2">
        <v>61406.2</v>
      </c>
      <c r="F6" s="4">
        <f aca="true" t="shared" si="0" ref="F6:F68">E6/4.46*0.39</f>
        <v>5369.600448430494</v>
      </c>
      <c r="G6" s="4">
        <f aca="true" t="shared" si="1" ref="G6:G68">E6/4.46*0.37</f>
        <v>5094.236322869955</v>
      </c>
      <c r="H6" s="4">
        <f aca="true" t="shared" si="2" ref="H6:H68">E6/4.46*1.19</f>
        <v>16384.16547085202</v>
      </c>
      <c r="I6" s="4">
        <f aca="true" t="shared" si="3" ref="I6:I68">E6/4.46*1.18</f>
        <v>16246.483408071748</v>
      </c>
      <c r="J6" s="4">
        <f aca="true" t="shared" si="4" ref="J6:J68">E6/4.46*0.26</f>
        <v>3579.7336322869955</v>
      </c>
      <c r="K6" s="4">
        <f aca="true" t="shared" si="5" ref="K6:K68">E6/4.46*0.06</f>
        <v>826.0923766816144</v>
      </c>
      <c r="L6" s="4">
        <f aca="true" t="shared" si="6" ref="L6:L68">E6/4.46*0.19</f>
        <v>2615.959192825112</v>
      </c>
      <c r="M6" s="4">
        <f>E6/4.46*0.23</f>
        <v>3166.6874439461885</v>
      </c>
      <c r="N6" s="4">
        <f aca="true" t="shared" si="7" ref="N6:N68">E6/4.46*0.59</f>
        <v>8123.241704035874</v>
      </c>
      <c r="O6" s="4"/>
      <c r="P6" s="4"/>
      <c r="Q6" s="4"/>
      <c r="R6" s="4">
        <v>7427</v>
      </c>
      <c r="S6" s="4"/>
      <c r="T6" s="4"/>
      <c r="U6" s="4"/>
      <c r="V6" s="2">
        <v>13366.19</v>
      </c>
      <c r="W6" s="2">
        <v>0</v>
      </c>
      <c r="X6" s="2">
        <v>32815.4</v>
      </c>
      <c r="Y6" s="2">
        <v>14655.61</v>
      </c>
      <c r="Z6" s="2"/>
      <c r="AA6" s="2"/>
      <c r="AB6" s="2">
        <v>0</v>
      </c>
      <c r="AC6" s="2">
        <v>13405.67</v>
      </c>
      <c r="AD6" s="2">
        <v>7344.2</v>
      </c>
      <c r="AE6" s="2">
        <v>0</v>
      </c>
      <c r="AF6" s="2">
        <v>6362.19</v>
      </c>
      <c r="AG6" s="2">
        <v>2985.48</v>
      </c>
      <c r="AH6" s="2">
        <v>0</v>
      </c>
      <c r="AI6" s="2">
        <v>0</v>
      </c>
      <c r="AJ6" s="2">
        <v>5324.96</v>
      </c>
      <c r="AK6" s="2">
        <v>27847.29</v>
      </c>
      <c r="AL6" s="2">
        <v>0</v>
      </c>
      <c r="AM6" s="2">
        <v>0</v>
      </c>
    </row>
    <row r="7" spans="1:39" ht="12.75">
      <c r="A7" s="2" t="s">
        <v>58</v>
      </c>
      <c r="B7" s="2" t="s">
        <v>59</v>
      </c>
      <c r="C7" s="2" t="s">
        <v>5</v>
      </c>
      <c r="D7" s="2" t="s">
        <v>117</v>
      </c>
      <c r="E7" s="2">
        <v>51041.52</v>
      </c>
      <c r="F7" s="4">
        <f t="shared" si="0"/>
        <v>4463.271928251121</v>
      </c>
      <c r="G7" s="4">
        <f t="shared" si="1"/>
        <v>4234.386188340807</v>
      </c>
      <c r="H7" s="4">
        <f t="shared" si="2"/>
        <v>13618.701524663677</v>
      </c>
      <c r="I7" s="4">
        <f t="shared" si="3"/>
        <v>13504.25865470852</v>
      </c>
      <c r="J7" s="4">
        <f t="shared" si="4"/>
        <v>2975.514618834081</v>
      </c>
      <c r="K7" s="4">
        <f t="shared" si="5"/>
        <v>686.6572197309416</v>
      </c>
      <c r="L7" s="4">
        <f t="shared" si="6"/>
        <v>2174.414529147982</v>
      </c>
      <c r="M7" s="4"/>
      <c r="N7" s="4">
        <f t="shared" si="7"/>
        <v>6752.12932735426</v>
      </c>
      <c r="O7" s="4">
        <v>603214</v>
      </c>
      <c r="P7" s="4"/>
      <c r="Q7" s="4">
        <v>4683</v>
      </c>
      <c r="R7" s="4">
        <v>16851.9</v>
      </c>
      <c r="S7" s="4"/>
      <c r="T7" s="4"/>
      <c r="U7" s="4"/>
      <c r="V7" s="2">
        <v>0</v>
      </c>
      <c r="W7" s="2">
        <v>0</v>
      </c>
      <c r="X7" s="2">
        <v>38089.78</v>
      </c>
      <c r="Y7" s="2">
        <v>14257.65</v>
      </c>
      <c r="Z7" s="2"/>
      <c r="AA7" s="2"/>
      <c r="AB7" s="2">
        <v>0</v>
      </c>
      <c r="AC7" s="2">
        <v>13041.96</v>
      </c>
      <c r="AD7" s="2">
        <v>8954.15</v>
      </c>
      <c r="AE7" s="2">
        <v>132.25</v>
      </c>
      <c r="AF7" s="2">
        <v>6187.59</v>
      </c>
      <c r="AG7" s="2">
        <v>3129.67</v>
      </c>
      <c r="AH7" s="2">
        <v>0</v>
      </c>
      <c r="AI7" s="2">
        <v>0</v>
      </c>
      <c r="AJ7" s="2">
        <v>7009.25</v>
      </c>
      <c r="AK7" s="2">
        <v>21595.69</v>
      </c>
      <c r="AL7" s="2">
        <v>0</v>
      </c>
      <c r="AM7" s="2">
        <v>2299.64</v>
      </c>
    </row>
    <row r="8" spans="1:39" ht="12.75">
      <c r="A8" s="2" t="s">
        <v>58</v>
      </c>
      <c r="B8" s="2" t="s">
        <v>47</v>
      </c>
      <c r="C8" s="2" t="s">
        <v>5</v>
      </c>
      <c r="D8" s="2" t="s">
        <v>117</v>
      </c>
      <c r="E8" s="2">
        <v>528.02</v>
      </c>
      <c r="F8" s="4">
        <f t="shared" si="0"/>
        <v>46.17215246636771</v>
      </c>
      <c r="G8" s="4">
        <f t="shared" si="1"/>
        <v>43.80434977578476</v>
      </c>
      <c r="H8" s="4">
        <f t="shared" si="2"/>
        <v>140.8842600896861</v>
      </c>
      <c r="I8" s="4">
        <f t="shared" si="3"/>
        <v>139.7003587443946</v>
      </c>
      <c r="J8" s="4">
        <f t="shared" si="4"/>
        <v>30.781434977578478</v>
      </c>
      <c r="K8" s="4">
        <f t="shared" si="5"/>
        <v>7.103408071748879</v>
      </c>
      <c r="L8" s="4">
        <f t="shared" si="6"/>
        <v>22.494125560538116</v>
      </c>
      <c r="M8" s="4"/>
      <c r="N8" s="4">
        <f t="shared" si="7"/>
        <v>69.8501793721973</v>
      </c>
      <c r="O8" s="4"/>
      <c r="P8" s="4"/>
      <c r="Q8" s="4"/>
      <c r="R8" s="4"/>
      <c r="S8" s="4"/>
      <c r="T8" s="4"/>
      <c r="U8" s="4"/>
      <c r="V8" s="2">
        <v>0</v>
      </c>
      <c r="W8" s="2">
        <v>0</v>
      </c>
      <c r="X8" s="2">
        <v>106.51</v>
      </c>
      <c r="Y8" s="2">
        <v>107.2</v>
      </c>
      <c r="Z8" s="2"/>
      <c r="AA8" s="2"/>
      <c r="AB8" s="2">
        <v>0</v>
      </c>
      <c r="AC8" s="2">
        <v>98.06</v>
      </c>
      <c r="AD8" s="2">
        <v>25.57</v>
      </c>
      <c r="AE8" s="2">
        <v>0</v>
      </c>
      <c r="AF8" s="2">
        <v>36.07</v>
      </c>
      <c r="AG8" s="2">
        <v>0</v>
      </c>
      <c r="AH8" s="2">
        <v>0</v>
      </c>
      <c r="AI8" s="2">
        <v>0</v>
      </c>
      <c r="AJ8" s="2">
        <v>95.88</v>
      </c>
      <c r="AK8" s="2">
        <v>187.31</v>
      </c>
      <c r="AL8" s="2">
        <v>106.3</v>
      </c>
      <c r="AM8" s="2">
        <v>0</v>
      </c>
    </row>
    <row r="9" spans="1:39" ht="12.75">
      <c r="A9" s="2" t="s">
        <v>58</v>
      </c>
      <c r="B9" s="2" t="s">
        <v>60</v>
      </c>
      <c r="C9" s="2" t="s">
        <v>5</v>
      </c>
      <c r="D9" s="2" t="s">
        <v>117</v>
      </c>
      <c r="E9" s="2">
        <v>165095.78</v>
      </c>
      <c r="F9" s="4">
        <f t="shared" si="0"/>
        <v>14436.626502242152</v>
      </c>
      <c r="G9" s="4">
        <f t="shared" si="1"/>
        <v>13696.28668161435</v>
      </c>
      <c r="H9" s="4">
        <f t="shared" si="2"/>
        <v>44050.21932735426</v>
      </c>
      <c r="I9" s="4">
        <f t="shared" si="3"/>
        <v>43680.049417040354</v>
      </c>
      <c r="J9" s="4">
        <f t="shared" si="4"/>
        <v>9624.417668161435</v>
      </c>
      <c r="K9" s="4">
        <f t="shared" si="5"/>
        <v>2221.019461883408</v>
      </c>
      <c r="L9" s="4">
        <f t="shared" si="6"/>
        <v>7033.228295964125</v>
      </c>
      <c r="M9" s="4">
        <f>E9/4.46*0.23</f>
        <v>8513.907937219732</v>
      </c>
      <c r="N9" s="4">
        <f t="shared" si="7"/>
        <v>21840.024708520177</v>
      </c>
      <c r="O9" s="4"/>
      <c r="P9" s="4"/>
      <c r="Q9" s="4"/>
      <c r="R9" s="4">
        <v>22028</v>
      </c>
      <c r="S9" s="4"/>
      <c r="T9" s="4"/>
      <c r="U9" s="4"/>
      <c r="V9" s="2">
        <v>36811.62</v>
      </c>
      <c r="W9" s="2">
        <v>0</v>
      </c>
      <c r="X9" s="2">
        <v>90355.87</v>
      </c>
      <c r="Y9" s="2">
        <v>39835.92</v>
      </c>
      <c r="Z9" s="2"/>
      <c r="AA9" s="2"/>
      <c r="AB9" s="2">
        <v>0</v>
      </c>
      <c r="AC9" s="2">
        <v>36438.62</v>
      </c>
      <c r="AD9" s="2">
        <v>24964.82</v>
      </c>
      <c r="AE9" s="2">
        <v>2391.11</v>
      </c>
      <c r="AF9" s="2">
        <v>17276.24</v>
      </c>
      <c r="AG9" s="2">
        <v>6712.33</v>
      </c>
      <c r="AH9" s="2">
        <v>0</v>
      </c>
      <c r="AI9" s="2">
        <v>0</v>
      </c>
      <c r="AJ9" s="2">
        <v>12893.11</v>
      </c>
      <c r="AK9" s="2">
        <v>64295.81</v>
      </c>
      <c r="AL9" s="2">
        <v>89.52</v>
      </c>
      <c r="AM9" s="2">
        <v>0</v>
      </c>
    </row>
    <row r="10" spans="1:39" ht="12.75">
      <c r="A10" s="2" t="s">
        <v>58</v>
      </c>
      <c r="B10" s="2" t="s">
        <v>61</v>
      </c>
      <c r="C10" s="2" t="s">
        <v>5</v>
      </c>
      <c r="D10" s="2" t="s">
        <v>117</v>
      </c>
      <c r="E10" s="2">
        <v>138236.18</v>
      </c>
      <c r="F10" s="4">
        <f t="shared" si="0"/>
        <v>12087.917085201794</v>
      </c>
      <c r="G10" s="4">
        <f t="shared" si="1"/>
        <v>11468.02390134529</v>
      </c>
      <c r="H10" s="4">
        <f t="shared" si="2"/>
        <v>36883.64443946188</v>
      </c>
      <c r="I10" s="4">
        <f t="shared" si="3"/>
        <v>36573.69784753363</v>
      </c>
      <c r="J10" s="4">
        <f t="shared" si="4"/>
        <v>8058.611390134529</v>
      </c>
      <c r="K10" s="4">
        <f t="shared" si="5"/>
        <v>1859.6795515695067</v>
      </c>
      <c r="L10" s="4">
        <f t="shared" si="6"/>
        <v>5888.985246636771</v>
      </c>
      <c r="M10" s="4">
        <f>E10/4.46*0.23</f>
        <v>7128.7716143497755</v>
      </c>
      <c r="N10" s="4">
        <f t="shared" si="7"/>
        <v>18286.848923766815</v>
      </c>
      <c r="O10" s="4"/>
      <c r="P10" s="4"/>
      <c r="Q10" s="4"/>
      <c r="R10" s="4">
        <v>34382</v>
      </c>
      <c r="S10" s="4"/>
      <c r="T10" s="4">
        <v>633.7</v>
      </c>
      <c r="U10" s="4"/>
      <c r="V10" s="2">
        <v>41194.33</v>
      </c>
      <c r="W10" s="2">
        <v>0</v>
      </c>
      <c r="X10" s="2">
        <v>101082.69</v>
      </c>
      <c r="Y10" s="2">
        <v>38227.29</v>
      </c>
      <c r="Z10" s="2"/>
      <c r="AA10" s="2"/>
      <c r="AB10" s="2">
        <v>0</v>
      </c>
      <c r="AC10" s="2">
        <v>34927.27</v>
      </c>
      <c r="AD10" s="2">
        <v>22052.5</v>
      </c>
      <c r="AE10" s="2">
        <v>8472.72</v>
      </c>
      <c r="AF10" s="2">
        <v>16583.82</v>
      </c>
      <c r="AG10" s="2">
        <v>7556.31</v>
      </c>
      <c r="AH10" s="2">
        <v>0</v>
      </c>
      <c r="AI10" s="2">
        <v>0</v>
      </c>
      <c r="AJ10" s="2">
        <v>8124.29</v>
      </c>
      <c r="AK10" s="2">
        <v>61419.59</v>
      </c>
      <c r="AL10" s="2">
        <v>0</v>
      </c>
      <c r="AM10" s="2">
        <v>2759.99</v>
      </c>
    </row>
    <row r="11" spans="1:39" ht="12.75">
      <c r="A11" s="2" t="s">
        <v>58</v>
      </c>
      <c r="B11" s="2" t="s">
        <v>43</v>
      </c>
      <c r="C11" s="2" t="s">
        <v>5</v>
      </c>
      <c r="D11" s="2" t="s">
        <v>117</v>
      </c>
      <c r="E11" s="2">
        <v>157171.46</v>
      </c>
      <c r="F11" s="4">
        <f t="shared" si="0"/>
        <v>13743.692690582959</v>
      </c>
      <c r="G11" s="4">
        <f t="shared" si="1"/>
        <v>13038.88793721973</v>
      </c>
      <c r="H11" s="4">
        <f t="shared" si="2"/>
        <v>41935.8828251121</v>
      </c>
      <c r="I11" s="4">
        <f t="shared" si="3"/>
        <v>41583.48044843049</v>
      </c>
      <c r="J11" s="4">
        <f t="shared" si="4"/>
        <v>9162.461793721974</v>
      </c>
      <c r="K11" s="4">
        <f t="shared" si="5"/>
        <v>2114.4142600896857</v>
      </c>
      <c r="L11" s="4">
        <f t="shared" si="6"/>
        <v>6695.645156950673</v>
      </c>
      <c r="M11" s="4">
        <f>E11/4.46*0.23</f>
        <v>8105.25466367713</v>
      </c>
      <c r="N11" s="4">
        <f t="shared" si="7"/>
        <v>20791.740224215246</v>
      </c>
      <c r="O11" s="4"/>
      <c r="P11" s="4"/>
      <c r="Q11" s="4"/>
      <c r="R11" s="4">
        <v>3505</v>
      </c>
      <c r="S11" s="4"/>
      <c r="T11" s="4"/>
      <c r="U11" s="4">
        <v>9953.2</v>
      </c>
      <c r="V11" s="2">
        <v>41374.13</v>
      </c>
      <c r="W11" s="2">
        <v>0</v>
      </c>
      <c r="X11" s="2">
        <v>101377</v>
      </c>
      <c r="Y11" s="2">
        <v>40904.05</v>
      </c>
      <c r="Z11" s="2"/>
      <c r="AA11" s="2"/>
      <c r="AB11" s="2">
        <v>0</v>
      </c>
      <c r="AC11" s="2">
        <v>37318.08</v>
      </c>
      <c r="AD11" s="2">
        <v>25616.94</v>
      </c>
      <c r="AE11" s="2">
        <v>2166.15</v>
      </c>
      <c r="AF11" s="2">
        <v>17711.33</v>
      </c>
      <c r="AG11" s="2">
        <v>8840.34</v>
      </c>
      <c r="AH11" s="2">
        <v>0</v>
      </c>
      <c r="AI11" s="2">
        <v>0</v>
      </c>
      <c r="AJ11" s="2">
        <v>626.4</v>
      </c>
      <c r="AK11" s="2">
        <v>52887.08</v>
      </c>
      <c r="AL11" s="2">
        <v>-120.26</v>
      </c>
      <c r="AM11" s="2">
        <v>45334.51</v>
      </c>
    </row>
    <row r="12" spans="1:39" ht="12.75">
      <c r="A12" s="2" t="s">
        <v>58</v>
      </c>
      <c r="B12" s="2" t="s">
        <v>62</v>
      </c>
      <c r="C12" s="2" t="s">
        <v>5</v>
      </c>
      <c r="D12" s="2" t="s">
        <v>117</v>
      </c>
      <c r="E12" s="2">
        <v>85745.73</v>
      </c>
      <c r="F12" s="4">
        <f t="shared" si="0"/>
        <v>7497.945000000001</v>
      </c>
      <c r="G12" s="4">
        <f t="shared" si="1"/>
        <v>7113.4349999999995</v>
      </c>
      <c r="H12" s="4">
        <f t="shared" si="2"/>
        <v>22878.344999999998</v>
      </c>
      <c r="I12" s="4">
        <f t="shared" si="3"/>
        <v>22686.09</v>
      </c>
      <c r="J12" s="4">
        <f t="shared" si="4"/>
        <v>4998.63</v>
      </c>
      <c r="K12" s="4">
        <f t="shared" si="5"/>
        <v>1153.53</v>
      </c>
      <c r="L12" s="4">
        <f t="shared" si="6"/>
        <v>3652.8450000000003</v>
      </c>
      <c r="M12" s="4"/>
      <c r="N12" s="4">
        <f t="shared" si="7"/>
        <v>11343.045</v>
      </c>
      <c r="O12" s="4"/>
      <c r="P12" s="4"/>
      <c r="Q12" s="4">
        <v>399</v>
      </c>
      <c r="R12" s="4">
        <v>8877</v>
      </c>
      <c r="S12" s="4"/>
      <c r="T12" s="4"/>
      <c r="U12" s="4"/>
      <c r="V12" s="2">
        <v>26489.19</v>
      </c>
      <c r="W12" s="2">
        <v>0</v>
      </c>
      <c r="X12" s="2">
        <v>64985.03</v>
      </c>
      <c r="Y12" s="2">
        <v>24193.23</v>
      </c>
      <c r="Z12" s="2"/>
      <c r="AA12" s="2"/>
      <c r="AB12" s="2">
        <v>0</v>
      </c>
      <c r="AC12" s="2">
        <v>22086.77</v>
      </c>
      <c r="AD12" s="2">
        <v>15129.76</v>
      </c>
      <c r="AE12" s="2">
        <v>3459.86</v>
      </c>
      <c r="AF12" s="2">
        <v>10459.92</v>
      </c>
      <c r="AG12" s="2">
        <v>4795.86</v>
      </c>
      <c r="AH12" s="2">
        <v>0</v>
      </c>
      <c r="AI12" s="2">
        <v>127.77</v>
      </c>
      <c r="AJ12" s="2">
        <v>9182.48</v>
      </c>
      <c r="AK12" s="2">
        <v>43695.02</v>
      </c>
      <c r="AL12" s="2">
        <v>696.13</v>
      </c>
      <c r="AM12" s="2">
        <v>24210.98</v>
      </c>
    </row>
    <row r="13" spans="1:39" ht="12.75">
      <c r="A13" s="2" t="s">
        <v>58</v>
      </c>
      <c r="B13" s="2" t="s">
        <v>22</v>
      </c>
      <c r="C13" s="2" t="s">
        <v>5</v>
      </c>
      <c r="D13" s="2" t="s">
        <v>117</v>
      </c>
      <c r="E13" s="2">
        <v>87833.24</v>
      </c>
      <c r="F13" s="4">
        <f t="shared" si="0"/>
        <v>7680.4851121076235</v>
      </c>
      <c r="G13" s="4">
        <f t="shared" si="1"/>
        <v>7286.614080717489</v>
      </c>
      <c r="H13" s="4">
        <f t="shared" si="2"/>
        <v>23435.326367713</v>
      </c>
      <c r="I13" s="4">
        <f t="shared" si="3"/>
        <v>23238.390852017936</v>
      </c>
      <c r="J13" s="4">
        <f t="shared" si="4"/>
        <v>5120.323408071749</v>
      </c>
      <c r="K13" s="4">
        <f t="shared" si="5"/>
        <v>1181.6130941704034</v>
      </c>
      <c r="L13" s="4">
        <f t="shared" si="6"/>
        <v>3741.774798206278</v>
      </c>
      <c r="M13" s="4"/>
      <c r="N13" s="4">
        <f t="shared" si="7"/>
        <v>11619.195426008968</v>
      </c>
      <c r="O13" s="4"/>
      <c r="P13" s="4">
        <v>3663</v>
      </c>
      <c r="Q13" s="4"/>
      <c r="R13" s="4"/>
      <c r="S13" s="4"/>
      <c r="T13" s="4"/>
      <c r="U13" s="4"/>
      <c r="V13" s="2">
        <v>23344.92</v>
      </c>
      <c r="W13" s="2">
        <v>0</v>
      </c>
      <c r="X13" s="2">
        <v>57315.4</v>
      </c>
      <c r="Y13" s="2">
        <v>22954.56</v>
      </c>
      <c r="Z13" s="2"/>
      <c r="AA13" s="2"/>
      <c r="AB13" s="2">
        <v>0</v>
      </c>
      <c r="AC13" s="2">
        <v>20997.4</v>
      </c>
      <c r="AD13" s="2">
        <v>14401.38</v>
      </c>
      <c r="AE13" s="2">
        <v>1498.47</v>
      </c>
      <c r="AF13" s="2">
        <v>9962.72</v>
      </c>
      <c r="AG13" s="2">
        <v>4625.85</v>
      </c>
      <c r="AH13" s="2">
        <v>0</v>
      </c>
      <c r="AI13" s="2">
        <v>0</v>
      </c>
      <c r="AJ13" s="2">
        <v>7753.21</v>
      </c>
      <c r="AK13" s="2">
        <v>36940.73</v>
      </c>
      <c r="AL13" s="2">
        <v>17.11</v>
      </c>
      <c r="AM13" s="2">
        <v>28559.73</v>
      </c>
    </row>
    <row r="14" spans="1:39" ht="12.75">
      <c r="A14" s="2" t="s">
        <v>58</v>
      </c>
      <c r="B14" s="2" t="s">
        <v>24</v>
      </c>
      <c r="C14" s="2" t="s">
        <v>5</v>
      </c>
      <c r="D14" s="2" t="s">
        <v>117</v>
      </c>
      <c r="E14" s="2">
        <v>201469.69</v>
      </c>
      <c r="F14" s="4">
        <f t="shared" si="0"/>
        <v>17617.304730941705</v>
      </c>
      <c r="G14" s="4">
        <f t="shared" si="1"/>
        <v>16713.853206278025</v>
      </c>
      <c r="H14" s="4">
        <f t="shared" si="2"/>
        <v>53755.365717488785</v>
      </c>
      <c r="I14" s="4">
        <f t="shared" si="3"/>
        <v>53303.63995515695</v>
      </c>
      <c r="J14" s="4">
        <f t="shared" si="4"/>
        <v>11744.869820627802</v>
      </c>
      <c r="K14" s="4">
        <f t="shared" si="5"/>
        <v>2710.3545739910314</v>
      </c>
      <c r="L14" s="4">
        <f t="shared" si="6"/>
        <v>8582.789484304933</v>
      </c>
      <c r="M14" s="4"/>
      <c r="N14" s="4">
        <f t="shared" si="7"/>
        <v>26651.819977578474</v>
      </c>
      <c r="O14" s="4">
        <v>3863</v>
      </c>
      <c r="P14" s="4">
        <v>10027</v>
      </c>
      <c r="Q14" s="4"/>
      <c r="R14" s="4"/>
      <c r="S14" s="4"/>
      <c r="T14" s="4"/>
      <c r="U14" s="4"/>
      <c r="V14" s="2">
        <v>58849.23</v>
      </c>
      <c r="W14" s="2">
        <v>0</v>
      </c>
      <c r="X14" s="2">
        <v>144199.15</v>
      </c>
      <c r="Y14" s="2">
        <v>55235.97</v>
      </c>
      <c r="Z14" s="2"/>
      <c r="AA14" s="2"/>
      <c r="AB14" s="2">
        <v>0</v>
      </c>
      <c r="AC14" s="2">
        <v>50325.3</v>
      </c>
      <c r="AD14" s="2">
        <v>34505.77</v>
      </c>
      <c r="AE14" s="2">
        <v>1879.35</v>
      </c>
      <c r="AF14" s="2">
        <v>23886.9</v>
      </c>
      <c r="AG14" s="2">
        <v>11477.98</v>
      </c>
      <c r="AH14" s="2">
        <v>0</v>
      </c>
      <c r="AI14" s="2">
        <v>0</v>
      </c>
      <c r="AJ14" s="2">
        <v>32484.59</v>
      </c>
      <c r="AK14" s="2">
        <v>95218.82</v>
      </c>
      <c r="AL14" s="2">
        <v>1044.41</v>
      </c>
      <c r="AM14" s="2">
        <v>51581.49</v>
      </c>
    </row>
    <row r="15" spans="1:39" ht="12.75">
      <c r="A15" s="2" t="s">
        <v>58</v>
      </c>
      <c r="B15" s="2" t="s">
        <v>44</v>
      </c>
      <c r="C15" s="2" t="s">
        <v>5</v>
      </c>
      <c r="D15" s="2" t="s">
        <v>117</v>
      </c>
      <c r="E15" s="2">
        <v>213056.31</v>
      </c>
      <c r="F15" s="4">
        <f t="shared" si="0"/>
        <v>18630.484506726458</v>
      </c>
      <c r="G15" s="4">
        <f t="shared" si="1"/>
        <v>17675.075044843048</v>
      </c>
      <c r="H15" s="4">
        <f t="shared" si="2"/>
        <v>56846.862982062776</v>
      </c>
      <c r="I15" s="4">
        <f t="shared" si="3"/>
        <v>56369.15825112107</v>
      </c>
      <c r="J15" s="4">
        <f t="shared" si="4"/>
        <v>12420.323004484306</v>
      </c>
      <c r="K15" s="4">
        <f t="shared" si="5"/>
        <v>2866.228385650224</v>
      </c>
      <c r="L15" s="4">
        <f t="shared" si="6"/>
        <v>9076.389887892377</v>
      </c>
      <c r="M15" s="4"/>
      <c r="N15" s="4">
        <f t="shared" si="7"/>
        <v>28184.579125560536</v>
      </c>
      <c r="O15" s="4">
        <v>1008</v>
      </c>
      <c r="P15" s="4"/>
      <c r="Q15" s="4">
        <v>3192</v>
      </c>
      <c r="R15" s="4"/>
      <c r="S15" s="4"/>
      <c r="T15" s="4"/>
      <c r="U15" s="4">
        <v>73050</v>
      </c>
      <c r="V15" s="2">
        <v>54036.29</v>
      </c>
      <c r="W15" s="2">
        <v>0</v>
      </c>
      <c r="X15" s="2">
        <v>132528.6</v>
      </c>
      <c r="Y15" s="2">
        <v>54470.84</v>
      </c>
      <c r="Z15" s="2"/>
      <c r="AA15" s="2"/>
      <c r="AB15" s="2">
        <v>0</v>
      </c>
      <c r="AC15" s="2">
        <v>49783.3</v>
      </c>
      <c r="AD15" s="2">
        <v>15342.99</v>
      </c>
      <c r="AE15" s="2">
        <v>3683.38</v>
      </c>
      <c r="AF15" s="2">
        <v>23629.53</v>
      </c>
      <c r="AG15" s="2">
        <v>11147.52</v>
      </c>
      <c r="AH15" s="2">
        <v>0</v>
      </c>
      <c r="AI15" s="2">
        <v>15.99</v>
      </c>
      <c r="AJ15" s="2">
        <v>37957.44</v>
      </c>
      <c r="AK15" s="2">
        <v>132439.73</v>
      </c>
      <c r="AL15" s="2">
        <v>299.47</v>
      </c>
      <c r="AM15" s="2">
        <v>4597.86</v>
      </c>
    </row>
    <row r="16" spans="1:39" ht="12.75">
      <c r="A16" s="2" t="s">
        <v>58</v>
      </c>
      <c r="B16" s="2" t="s">
        <v>25</v>
      </c>
      <c r="C16" s="2" t="s">
        <v>5</v>
      </c>
      <c r="D16" s="2" t="s">
        <v>117</v>
      </c>
      <c r="E16" s="2">
        <v>205359.73</v>
      </c>
      <c r="F16" s="4">
        <f t="shared" si="0"/>
        <v>17957.4651793722</v>
      </c>
      <c r="G16" s="4">
        <f t="shared" si="1"/>
        <v>17036.569529147982</v>
      </c>
      <c r="H16" s="4">
        <f t="shared" si="2"/>
        <v>54793.29118834081</v>
      </c>
      <c r="I16" s="4">
        <f t="shared" si="3"/>
        <v>54332.843363228705</v>
      </c>
      <c r="J16" s="4">
        <f t="shared" si="4"/>
        <v>11971.6434529148</v>
      </c>
      <c r="K16" s="4">
        <f t="shared" si="5"/>
        <v>2762.686950672646</v>
      </c>
      <c r="L16" s="4">
        <f t="shared" si="6"/>
        <v>8748.508677130047</v>
      </c>
      <c r="M16" s="4"/>
      <c r="N16" s="4">
        <f t="shared" si="7"/>
        <v>27166.421681614353</v>
      </c>
      <c r="O16" s="4"/>
      <c r="P16" s="4"/>
      <c r="Q16" s="4">
        <v>798</v>
      </c>
      <c r="R16" s="4"/>
      <c r="S16" s="4"/>
      <c r="T16" s="4">
        <v>311.4</v>
      </c>
      <c r="U16" s="4"/>
      <c r="V16" s="2">
        <v>51260.38</v>
      </c>
      <c r="W16" s="2">
        <v>0</v>
      </c>
      <c r="X16" s="2">
        <v>129231.08</v>
      </c>
      <c r="Y16" s="2">
        <v>52854.52</v>
      </c>
      <c r="Z16" s="2"/>
      <c r="AA16" s="2"/>
      <c r="AB16" s="2">
        <v>0</v>
      </c>
      <c r="AC16" s="2">
        <v>48102.2</v>
      </c>
      <c r="AD16" s="2">
        <v>14803.72</v>
      </c>
      <c r="AE16" s="2">
        <v>2630.29</v>
      </c>
      <c r="AF16" s="2">
        <v>22876.23</v>
      </c>
      <c r="AG16" s="2">
        <v>10603.11</v>
      </c>
      <c r="AH16" s="2">
        <v>0</v>
      </c>
      <c r="AI16" s="2">
        <v>4318.58</v>
      </c>
      <c r="AJ16" s="2">
        <v>23672.72</v>
      </c>
      <c r="AK16" s="2">
        <v>125632.67</v>
      </c>
      <c r="AL16" s="2">
        <v>109.11</v>
      </c>
      <c r="AM16" s="2">
        <v>0</v>
      </c>
    </row>
    <row r="17" spans="1:39" ht="12.75">
      <c r="A17" s="2" t="s">
        <v>58</v>
      </c>
      <c r="B17" s="2" t="s">
        <v>26</v>
      </c>
      <c r="C17" s="2" t="s">
        <v>5</v>
      </c>
      <c r="D17" s="2" t="s">
        <v>117</v>
      </c>
      <c r="E17" s="2">
        <v>142515.46</v>
      </c>
      <c r="F17" s="4">
        <f t="shared" si="0"/>
        <v>12462.114215246636</v>
      </c>
      <c r="G17" s="4">
        <f t="shared" si="1"/>
        <v>11823.031434977578</v>
      </c>
      <c r="H17" s="4">
        <f t="shared" si="2"/>
        <v>38025.425426008966</v>
      </c>
      <c r="I17" s="4">
        <f t="shared" si="3"/>
        <v>37705.884035874435</v>
      </c>
      <c r="J17" s="4">
        <f t="shared" si="4"/>
        <v>8308.076143497758</v>
      </c>
      <c r="K17" s="4">
        <f t="shared" si="5"/>
        <v>1917.2483408071748</v>
      </c>
      <c r="L17" s="4">
        <f t="shared" si="6"/>
        <v>6071.286412556054</v>
      </c>
      <c r="M17" s="4"/>
      <c r="N17" s="4">
        <f t="shared" si="7"/>
        <v>18852.942017937217</v>
      </c>
      <c r="O17" s="4">
        <v>412118</v>
      </c>
      <c r="P17" s="4"/>
      <c r="Q17" s="4"/>
      <c r="R17" s="4">
        <v>30255</v>
      </c>
      <c r="S17" s="4"/>
      <c r="T17" s="4">
        <v>311.4</v>
      </c>
      <c r="U17" s="4">
        <v>729.5</v>
      </c>
      <c r="V17" s="2">
        <v>43142.07</v>
      </c>
      <c r="W17" s="2">
        <v>0</v>
      </c>
      <c r="X17" s="2">
        <v>106381.22</v>
      </c>
      <c r="Y17" s="2">
        <v>39720.33</v>
      </c>
      <c r="Z17" s="2"/>
      <c r="AA17" s="2"/>
      <c r="AB17" s="2">
        <v>0</v>
      </c>
      <c r="AC17" s="2">
        <v>36321.91</v>
      </c>
      <c r="AD17" s="2">
        <v>11865.96</v>
      </c>
      <c r="AE17" s="2">
        <v>1307.5</v>
      </c>
      <c r="AF17" s="2">
        <v>17240.13</v>
      </c>
      <c r="AG17" s="2">
        <v>9185.84</v>
      </c>
      <c r="AH17" s="2">
        <v>0</v>
      </c>
      <c r="AI17" s="2">
        <v>-5.56</v>
      </c>
      <c r="AJ17" s="2">
        <v>24726.51</v>
      </c>
      <c r="AK17" s="2">
        <v>89868.94</v>
      </c>
      <c r="AL17" s="2">
        <v>-25.84</v>
      </c>
      <c r="AM17" s="2">
        <v>0</v>
      </c>
    </row>
    <row r="18" spans="1:39" ht="12.75">
      <c r="A18" s="2" t="s">
        <v>58</v>
      </c>
      <c r="B18" s="2" t="s">
        <v>12</v>
      </c>
      <c r="C18" s="2" t="s">
        <v>5</v>
      </c>
      <c r="D18" s="2" t="s">
        <v>117</v>
      </c>
      <c r="E18" s="2">
        <v>203361.48</v>
      </c>
      <c r="F18" s="4">
        <f t="shared" si="0"/>
        <v>17782.730313901346</v>
      </c>
      <c r="G18" s="4">
        <f t="shared" si="1"/>
        <v>16870.79542600897</v>
      </c>
      <c r="H18" s="4">
        <f t="shared" si="2"/>
        <v>54260.125829596414</v>
      </c>
      <c r="I18" s="4">
        <f t="shared" si="3"/>
        <v>53804.158385650226</v>
      </c>
      <c r="J18" s="4">
        <f t="shared" si="4"/>
        <v>11855.153542600898</v>
      </c>
      <c r="K18" s="4">
        <f t="shared" si="5"/>
        <v>2735.80466367713</v>
      </c>
      <c r="L18" s="4">
        <f t="shared" si="6"/>
        <v>8663.381434977578</v>
      </c>
      <c r="M18" s="4"/>
      <c r="N18" s="4">
        <f t="shared" si="7"/>
        <v>26902.079192825113</v>
      </c>
      <c r="O18" s="4"/>
      <c r="P18" s="4"/>
      <c r="Q18" s="4">
        <v>1596</v>
      </c>
      <c r="R18" s="4"/>
      <c r="S18" s="4"/>
      <c r="T18" s="4"/>
      <c r="U18" s="4"/>
      <c r="V18" s="2">
        <v>55107.42</v>
      </c>
      <c r="W18" s="2">
        <v>0</v>
      </c>
      <c r="X18" s="2">
        <v>134745.14</v>
      </c>
      <c r="Y18" s="2">
        <v>54022.43</v>
      </c>
      <c r="Z18" s="2"/>
      <c r="AA18" s="2"/>
      <c r="AB18" s="2">
        <v>0</v>
      </c>
      <c r="AC18" s="2">
        <v>47940.7</v>
      </c>
      <c r="AD18" s="2">
        <v>17270.56</v>
      </c>
      <c r="AE18" s="2">
        <v>1521.95</v>
      </c>
      <c r="AF18" s="2">
        <v>22895.2</v>
      </c>
      <c r="AG18" s="2">
        <v>10819.3</v>
      </c>
      <c r="AH18" s="2">
        <v>0</v>
      </c>
      <c r="AI18" s="2">
        <v>1771.65</v>
      </c>
      <c r="AJ18" s="2">
        <v>23383.48</v>
      </c>
      <c r="AK18" s="2">
        <v>129913.18</v>
      </c>
      <c r="AL18" s="2">
        <v>35.08</v>
      </c>
      <c r="AM18" s="2">
        <v>5193.08</v>
      </c>
    </row>
    <row r="19" spans="1:39" ht="12.75">
      <c r="A19" s="2" t="s">
        <v>58</v>
      </c>
      <c r="B19" s="2" t="s">
        <v>63</v>
      </c>
      <c r="C19" s="2" t="s">
        <v>5</v>
      </c>
      <c r="D19" s="2" t="s">
        <v>117</v>
      </c>
      <c r="E19" s="2">
        <v>159109.41</v>
      </c>
      <c r="F19" s="4">
        <f t="shared" si="0"/>
        <v>13913.154686098655</v>
      </c>
      <c r="G19" s="4">
        <f t="shared" si="1"/>
        <v>13199.65957399103</v>
      </c>
      <c r="H19" s="4">
        <f t="shared" si="2"/>
        <v>42452.959170403585</v>
      </c>
      <c r="I19" s="4">
        <f t="shared" si="3"/>
        <v>42096.21161434977</v>
      </c>
      <c r="J19" s="4">
        <f t="shared" si="4"/>
        <v>9275.436457399102</v>
      </c>
      <c r="K19" s="4">
        <f t="shared" si="5"/>
        <v>2140.48533632287</v>
      </c>
      <c r="L19" s="4">
        <f t="shared" si="6"/>
        <v>6778.203565022422</v>
      </c>
      <c r="M19" s="4"/>
      <c r="N19" s="4">
        <f t="shared" si="7"/>
        <v>21048.105807174885</v>
      </c>
      <c r="O19" s="4">
        <v>20068</v>
      </c>
      <c r="P19" s="4"/>
      <c r="Q19" s="4">
        <v>798</v>
      </c>
      <c r="R19" s="4"/>
      <c r="S19" s="4"/>
      <c r="T19" s="4"/>
      <c r="U19" s="4"/>
      <c r="V19" s="2">
        <v>33796.83</v>
      </c>
      <c r="W19" s="2">
        <v>0</v>
      </c>
      <c r="X19" s="2">
        <v>82824.13</v>
      </c>
      <c r="Y19" s="2">
        <v>37627.96</v>
      </c>
      <c r="Z19" s="2"/>
      <c r="AA19" s="2"/>
      <c r="AB19" s="2">
        <v>0</v>
      </c>
      <c r="AC19" s="2">
        <v>34217.45</v>
      </c>
      <c r="AD19" s="2">
        <v>10274.21</v>
      </c>
      <c r="AE19" s="2">
        <v>2784.93</v>
      </c>
      <c r="AF19" s="2">
        <v>16280.46</v>
      </c>
      <c r="AG19" s="2">
        <v>6975.93</v>
      </c>
      <c r="AH19" s="2">
        <v>0</v>
      </c>
      <c r="AI19" s="2">
        <v>1.82</v>
      </c>
      <c r="AJ19" s="2">
        <v>19155.81</v>
      </c>
      <c r="AK19" s="2">
        <v>93892.45</v>
      </c>
      <c r="AL19" s="2">
        <v>133.9</v>
      </c>
      <c r="AM19" s="2">
        <v>0</v>
      </c>
    </row>
    <row r="20" spans="1:39" ht="12.75">
      <c r="A20" s="2" t="s">
        <v>58</v>
      </c>
      <c r="B20" s="2" t="s">
        <v>64</v>
      </c>
      <c r="C20" s="2" t="s">
        <v>5</v>
      </c>
      <c r="D20" s="2" t="s">
        <v>117</v>
      </c>
      <c r="E20" s="2">
        <v>214634.35</v>
      </c>
      <c r="F20" s="4">
        <f t="shared" si="0"/>
        <v>18768.474551569507</v>
      </c>
      <c r="G20" s="4">
        <f t="shared" si="1"/>
        <v>17805.988677130044</v>
      </c>
      <c r="H20" s="4">
        <f t="shared" si="2"/>
        <v>57267.90952914798</v>
      </c>
      <c r="I20" s="4">
        <f t="shared" si="3"/>
        <v>56786.66659192825</v>
      </c>
      <c r="J20" s="4">
        <f t="shared" si="4"/>
        <v>12512.316367713005</v>
      </c>
      <c r="K20" s="4">
        <f t="shared" si="5"/>
        <v>2887.4576233183857</v>
      </c>
      <c r="L20" s="4">
        <f t="shared" si="6"/>
        <v>9143.615807174889</v>
      </c>
      <c r="M20" s="4"/>
      <c r="N20" s="4">
        <f t="shared" si="7"/>
        <v>28393.333295964127</v>
      </c>
      <c r="O20" s="4">
        <v>2166</v>
      </c>
      <c r="P20" s="4">
        <v>3663</v>
      </c>
      <c r="Q20" s="4"/>
      <c r="R20" s="4"/>
      <c r="S20" s="4"/>
      <c r="T20" s="4">
        <v>359.3</v>
      </c>
      <c r="U20" s="4">
        <v>1041.8</v>
      </c>
      <c r="V20" s="2">
        <v>50954</v>
      </c>
      <c r="W20" s="2">
        <v>0</v>
      </c>
      <c r="X20" s="2">
        <v>125011.66</v>
      </c>
      <c r="Y20" s="2">
        <v>53246.3</v>
      </c>
      <c r="Z20" s="2"/>
      <c r="AA20" s="2"/>
      <c r="AB20" s="2">
        <v>0</v>
      </c>
      <c r="AC20" s="2">
        <v>48693.04</v>
      </c>
      <c r="AD20" s="2">
        <v>12719.8</v>
      </c>
      <c r="AE20" s="2">
        <v>4321.85</v>
      </c>
      <c r="AF20" s="2">
        <v>23093.01</v>
      </c>
      <c r="AG20" s="2">
        <v>10507.54</v>
      </c>
      <c r="AH20" s="2">
        <v>0</v>
      </c>
      <c r="AI20" s="2">
        <v>1138.43</v>
      </c>
      <c r="AJ20" s="2">
        <v>30842.53</v>
      </c>
      <c r="AK20" s="2">
        <v>131669.73</v>
      </c>
      <c r="AL20" s="2">
        <v>772.67</v>
      </c>
      <c r="AM20" s="2">
        <v>1362.19</v>
      </c>
    </row>
    <row r="21" spans="1:39" ht="12.75">
      <c r="A21" s="2" t="s">
        <v>58</v>
      </c>
      <c r="B21" s="2" t="s">
        <v>65</v>
      </c>
      <c r="C21" s="2" t="s">
        <v>5</v>
      </c>
      <c r="D21" s="2" t="s">
        <v>117</v>
      </c>
      <c r="E21" s="2">
        <v>149399.31</v>
      </c>
      <c r="F21" s="4">
        <f t="shared" si="0"/>
        <v>13064.065224215246</v>
      </c>
      <c r="G21" s="4">
        <f t="shared" si="1"/>
        <v>12394.113161434978</v>
      </c>
      <c r="H21" s="4">
        <f t="shared" si="2"/>
        <v>39862.147735426006</v>
      </c>
      <c r="I21" s="4">
        <f t="shared" si="3"/>
        <v>39527.17170403587</v>
      </c>
      <c r="J21" s="4">
        <f t="shared" si="4"/>
        <v>8709.376816143498</v>
      </c>
      <c r="K21" s="4">
        <f t="shared" si="5"/>
        <v>2009.856188340807</v>
      </c>
      <c r="L21" s="4">
        <f t="shared" si="6"/>
        <v>6364.544596412556</v>
      </c>
      <c r="M21" s="4"/>
      <c r="N21" s="4">
        <f t="shared" si="7"/>
        <v>19763.585852017935</v>
      </c>
      <c r="O21" s="4"/>
      <c r="P21" s="4"/>
      <c r="Q21" s="4"/>
      <c r="R21" s="4">
        <v>840.2</v>
      </c>
      <c r="S21" s="4"/>
      <c r="T21" s="4"/>
      <c r="U21" s="4"/>
      <c r="V21" s="2">
        <v>42152.95</v>
      </c>
      <c r="W21" s="2">
        <v>0</v>
      </c>
      <c r="X21" s="2">
        <v>103314.29</v>
      </c>
      <c r="Y21" s="2">
        <v>40330.83</v>
      </c>
      <c r="Z21" s="2"/>
      <c r="AA21" s="2"/>
      <c r="AB21" s="2">
        <v>0</v>
      </c>
      <c r="AC21" s="2">
        <v>36775.61</v>
      </c>
      <c r="AD21" s="2">
        <v>11363.51</v>
      </c>
      <c r="AE21" s="2">
        <v>63.93</v>
      </c>
      <c r="AF21" s="2">
        <v>17395.59</v>
      </c>
      <c r="AG21" s="2">
        <v>8301.89</v>
      </c>
      <c r="AH21" s="2">
        <v>0</v>
      </c>
      <c r="AI21" s="2">
        <v>760.51</v>
      </c>
      <c r="AJ21" s="2">
        <v>22613.08</v>
      </c>
      <c r="AK21" s="2">
        <v>89577.81</v>
      </c>
      <c r="AL21" s="2">
        <v>2189.31</v>
      </c>
      <c r="AM21" s="2">
        <v>3152.28</v>
      </c>
    </row>
    <row r="22" spans="1:39" ht="12.75">
      <c r="A22" s="2" t="s">
        <v>58</v>
      </c>
      <c r="B22" s="2" t="s">
        <v>27</v>
      </c>
      <c r="C22" s="2" t="s">
        <v>5</v>
      </c>
      <c r="D22" s="2" t="s">
        <v>117</v>
      </c>
      <c r="E22" s="2">
        <v>210944.14</v>
      </c>
      <c r="F22" s="4">
        <f t="shared" si="0"/>
        <v>18445.78802690583</v>
      </c>
      <c r="G22" s="4">
        <f t="shared" si="1"/>
        <v>17499.8501793722</v>
      </c>
      <c r="H22" s="4">
        <f t="shared" si="2"/>
        <v>56283.301928251116</v>
      </c>
      <c r="I22" s="4">
        <f t="shared" si="3"/>
        <v>55810.3330044843</v>
      </c>
      <c r="J22" s="4">
        <f t="shared" si="4"/>
        <v>12297.192017937221</v>
      </c>
      <c r="K22" s="4">
        <f t="shared" si="5"/>
        <v>2837.8135426008967</v>
      </c>
      <c r="L22" s="4">
        <f t="shared" si="6"/>
        <v>8986.409551569506</v>
      </c>
      <c r="M22" s="4"/>
      <c r="N22" s="4">
        <f t="shared" si="7"/>
        <v>27905.16650224215</v>
      </c>
      <c r="O22" s="4">
        <v>800</v>
      </c>
      <c r="P22" s="4"/>
      <c r="Q22" s="4"/>
      <c r="R22" s="4"/>
      <c r="S22" s="4"/>
      <c r="T22" s="4"/>
      <c r="U22" s="4"/>
      <c r="V22" s="2">
        <v>52901.3</v>
      </c>
      <c r="W22" s="2">
        <v>0</v>
      </c>
      <c r="X22" s="2">
        <v>129810.1</v>
      </c>
      <c r="Y22" s="2">
        <v>53704.62</v>
      </c>
      <c r="Z22" s="2"/>
      <c r="AA22" s="2"/>
      <c r="AB22" s="2">
        <v>0</v>
      </c>
      <c r="AC22" s="2">
        <v>49018.25</v>
      </c>
      <c r="AD22" s="2">
        <v>33642.27</v>
      </c>
      <c r="AE22" s="2">
        <v>-37.5</v>
      </c>
      <c r="AF22" s="2">
        <v>23252.09</v>
      </c>
      <c r="AG22" s="2">
        <v>10511.86</v>
      </c>
      <c r="AH22" s="2">
        <v>0</v>
      </c>
      <c r="AI22" s="2">
        <v>19.96</v>
      </c>
      <c r="AJ22" s="2">
        <v>26754.96</v>
      </c>
      <c r="AK22" s="2">
        <v>109367.83</v>
      </c>
      <c r="AL22" s="2">
        <v>339.89</v>
      </c>
      <c r="AM22" s="2">
        <v>-392</v>
      </c>
    </row>
    <row r="23" spans="1:39" ht="12.75">
      <c r="A23" s="2" t="s">
        <v>58</v>
      </c>
      <c r="B23" s="2" t="s">
        <v>66</v>
      </c>
      <c r="C23" s="2" t="s">
        <v>5</v>
      </c>
      <c r="D23" s="2" t="s">
        <v>117</v>
      </c>
      <c r="E23" s="2">
        <v>141990.74</v>
      </c>
      <c r="F23" s="4">
        <f t="shared" si="0"/>
        <v>12416.23062780269</v>
      </c>
      <c r="G23" s="4">
        <f t="shared" si="1"/>
        <v>11779.500852017936</v>
      </c>
      <c r="H23" s="4">
        <f t="shared" si="2"/>
        <v>37885.42165919282</v>
      </c>
      <c r="I23" s="4">
        <f t="shared" si="3"/>
        <v>37567.05677130044</v>
      </c>
      <c r="J23" s="4">
        <f t="shared" si="4"/>
        <v>8277.487085201794</v>
      </c>
      <c r="K23" s="4">
        <f t="shared" si="5"/>
        <v>1910.1893273542598</v>
      </c>
      <c r="L23" s="4">
        <f t="shared" si="6"/>
        <v>6048.932869955156</v>
      </c>
      <c r="M23" s="4"/>
      <c r="N23" s="4">
        <f t="shared" si="7"/>
        <v>18783.52838565022</v>
      </c>
      <c r="O23" s="4"/>
      <c r="P23" s="4"/>
      <c r="Q23" s="4">
        <v>8734</v>
      </c>
      <c r="R23" s="4">
        <v>4662</v>
      </c>
      <c r="S23" s="4"/>
      <c r="T23" s="4"/>
      <c r="U23" s="4"/>
      <c r="V23" s="2">
        <v>39118.6</v>
      </c>
      <c r="W23" s="2">
        <v>0</v>
      </c>
      <c r="X23" s="2">
        <v>95401.81</v>
      </c>
      <c r="Y23" s="2">
        <v>38013.81</v>
      </c>
      <c r="Z23" s="2"/>
      <c r="AA23" s="2"/>
      <c r="AB23" s="2">
        <v>0</v>
      </c>
      <c r="AC23" s="2">
        <v>34080.35</v>
      </c>
      <c r="AD23" s="2">
        <v>10521.23</v>
      </c>
      <c r="AE23" s="2">
        <v>1967.84</v>
      </c>
      <c r="AF23" s="2">
        <v>16237.22</v>
      </c>
      <c r="AG23" s="2">
        <v>7948.45</v>
      </c>
      <c r="AH23" s="2">
        <v>0</v>
      </c>
      <c r="AI23" s="2">
        <v>0</v>
      </c>
      <c r="AJ23" s="2">
        <v>16152.71</v>
      </c>
      <c r="AK23" s="2">
        <v>58929.75</v>
      </c>
      <c r="AL23" s="2">
        <v>1091.06</v>
      </c>
      <c r="AM23" s="2">
        <v>43754.6</v>
      </c>
    </row>
    <row r="24" spans="1:39" ht="12.75">
      <c r="A24" s="2" t="s">
        <v>58</v>
      </c>
      <c r="B24" s="2" t="s">
        <v>67</v>
      </c>
      <c r="C24" s="2" t="s">
        <v>5</v>
      </c>
      <c r="D24" s="2" t="s">
        <v>117</v>
      </c>
      <c r="E24" s="2">
        <v>184912.97</v>
      </c>
      <c r="F24" s="4">
        <f t="shared" si="0"/>
        <v>16169.51979820628</v>
      </c>
      <c r="G24" s="4">
        <f t="shared" si="1"/>
        <v>15340.31365470852</v>
      </c>
      <c r="H24" s="4">
        <f t="shared" si="2"/>
        <v>49337.76553811659</v>
      </c>
      <c r="I24" s="4">
        <f t="shared" si="3"/>
        <v>48923.162466367714</v>
      </c>
      <c r="J24" s="4">
        <f t="shared" si="4"/>
        <v>10779.679865470853</v>
      </c>
      <c r="K24" s="4">
        <f t="shared" si="5"/>
        <v>2487.6184304932735</v>
      </c>
      <c r="L24" s="4">
        <f t="shared" si="6"/>
        <v>7877.4583632287</v>
      </c>
      <c r="M24" s="4"/>
      <c r="N24" s="4">
        <f t="shared" si="7"/>
        <v>24461.581233183857</v>
      </c>
      <c r="O24" s="4">
        <v>429837</v>
      </c>
      <c r="P24" s="4"/>
      <c r="Q24" s="4"/>
      <c r="R24" s="4"/>
      <c r="S24" s="4"/>
      <c r="T24" s="4"/>
      <c r="U24" s="4">
        <v>9314</v>
      </c>
      <c r="V24" s="2">
        <v>52499.79</v>
      </c>
      <c r="W24" s="2">
        <v>0</v>
      </c>
      <c r="X24" s="2">
        <v>128902.67</v>
      </c>
      <c r="Y24" s="2">
        <v>49885.14</v>
      </c>
      <c r="Z24" s="2"/>
      <c r="AA24" s="2"/>
      <c r="AB24" s="2">
        <v>0</v>
      </c>
      <c r="AC24" s="2">
        <v>45656.16</v>
      </c>
      <c r="AD24" s="2">
        <v>14444.69</v>
      </c>
      <c r="AE24" s="2">
        <v>3249.69</v>
      </c>
      <c r="AF24" s="2">
        <v>21666.2</v>
      </c>
      <c r="AG24" s="2">
        <v>10771.13</v>
      </c>
      <c r="AH24" s="2">
        <v>0</v>
      </c>
      <c r="AI24" s="2">
        <v>0</v>
      </c>
      <c r="AJ24" s="2">
        <v>27470.3</v>
      </c>
      <c r="AK24" s="2">
        <v>69913.12</v>
      </c>
      <c r="AL24" s="2">
        <v>-96.96</v>
      </c>
      <c r="AM24" s="2">
        <v>63538.44</v>
      </c>
    </row>
    <row r="25" spans="1:39" ht="12.75">
      <c r="A25" s="2" t="s">
        <v>58</v>
      </c>
      <c r="B25" s="2" t="s">
        <v>68</v>
      </c>
      <c r="C25" s="2" t="s">
        <v>5</v>
      </c>
      <c r="D25" s="2" t="s">
        <v>117</v>
      </c>
      <c r="E25" s="2">
        <v>147332.6</v>
      </c>
      <c r="F25" s="4">
        <f t="shared" si="0"/>
        <v>12883.34394618834</v>
      </c>
      <c r="G25" s="4">
        <f t="shared" si="1"/>
        <v>12222.659641255605</v>
      </c>
      <c r="H25" s="4">
        <f t="shared" si="2"/>
        <v>39310.71614349775</v>
      </c>
      <c r="I25" s="4">
        <f t="shared" si="3"/>
        <v>38980.37399103139</v>
      </c>
      <c r="J25" s="4">
        <f t="shared" si="4"/>
        <v>8588.89596412556</v>
      </c>
      <c r="K25" s="4">
        <f t="shared" si="5"/>
        <v>1982.052914798206</v>
      </c>
      <c r="L25" s="4">
        <f t="shared" si="6"/>
        <v>6276.500896860986</v>
      </c>
      <c r="M25" s="4"/>
      <c r="N25" s="4">
        <f t="shared" si="7"/>
        <v>19490.186995515694</v>
      </c>
      <c r="O25" s="4"/>
      <c r="P25" s="4">
        <v>5013</v>
      </c>
      <c r="Q25" s="4">
        <v>399</v>
      </c>
      <c r="R25" s="4"/>
      <c r="S25" s="4"/>
      <c r="T25" s="4"/>
      <c r="U25" s="4"/>
      <c r="V25" s="2">
        <v>37067.01</v>
      </c>
      <c r="W25" s="2">
        <v>0</v>
      </c>
      <c r="X25" s="2">
        <v>90283.56</v>
      </c>
      <c r="Y25" s="2">
        <v>37711.78</v>
      </c>
      <c r="Z25" s="2"/>
      <c r="AA25" s="2"/>
      <c r="AB25" s="2">
        <v>0</v>
      </c>
      <c r="AC25" s="2">
        <v>33742.62</v>
      </c>
      <c r="AD25" s="2">
        <v>22971.13</v>
      </c>
      <c r="AE25" s="2">
        <v>1739.06</v>
      </c>
      <c r="AF25" s="2">
        <v>16146.71</v>
      </c>
      <c r="AG25" s="2">
        <v>7281.41</v>
      </c>
      <c r="AH25" s="2">
        <v>0</v>
      </c>
      <c r="AI25" s="2">
        <v>0</v>
      </c>
      <c r="AJ25" s="2">
        <v>19835.8</v>
      </c>
      <c r="AK25" s="2">
        <v>65593.2</v>
      </c>
      <c r="AL25" s="2">
        <v>16.58</v>
      </c>
      <c r="AM25" s="2">
        <v>33801.97</v>
      </c>
    </row>
    <row r="26" spans="1:39" ht="12.75">
      <c r="A26" s="2" t="s">
        <v>58</v>
      </c>
      <c r="B26" s="2" t="s">
        <v>36</v>
      </c>
      <c r="C26" s="2" t="s">
        <v>5</v>
      </c>
      <c r="D26" s="2" t="s">
        <v>117</v>
      </c>
      <c r="E26" s="2">
        <v>71975.08</v>
      </c>
      <c r="F26" s="4">
        <f t="shared" si="0"/>
        <v>6293.785022421525</v>
      </c>
      <c r="G26" s="4">
        <f t="shared" si="1"/>
        <v>5971.026816143498</v>
      </c>
      <c r="H26" s="4">
        <f t="shared" si="2"/>
        <v>19204.1132735426</v>
      </c>
      <c r="I26" s="4">
        <f t="shared" si="3"/>
        <v>19042.734170403586</v>
      </c>
      <c r="J26" s="4">
        <f t="shared" si="4"/>
        <v>4195.85668161435</v>
      </c>
      <c r="K26" s="4">
        <f t="shared" si="5"/>
        <v>968.2746188340807</v>
      </c>
      <c r="L26" s="4">
        <f t="shared" si="6"/>
        <v>3066.202959641256</v>
      </c>
      <c r="M26" s="4"/>
      <c r="N26" s="4">
        <f t="shared" si="7"/>
        <v>9521.367085201793</v>
      </c>
      <c r="O26" s="4"/>
      <c r="P26" s="4"/>
      <c r="Q26" s="4">
        <v>4683</v>
      </c>
      <c r="R26" s="4"/>
      <c r="S26" s="4"/>
      <c r="T26" s="4"/>
      <c r="U26" s="4"/>
      <c r="V26" s="2">
        <v>20353.94</v>
      </c>
      <c r="W26" s="2">
        <v>0</v>
      </c>
      <c r="X26" s="2">
        <v>49970.56</v>
      </c>
      <c r="Y26" s="2">
        <v>19384.01</v>
      </c>
      <c r="Z26" s="2"/>
      <c r="AA26" s="2"/>
      <c r="AB26" s="2">
        <v>0</v>
      </c>
      <c r="AC26" s="2">
        <v>17730.76</v>
      </c>
      <c r="AD26" s="2">
        <v>3005.25</v>
      </c>
      <c r="AE26" s="2">
        <v>1664.67</v>
      </c>
      <c r="AF26" s="2">
        <v>8414.87</v>
      </c>
      <c r="AG26" s="2">
        <v>4375.9</v>
      </c>
      <c r="AH26" s="2">
        <v>0</v>
      </c>
      <c r="AI26" s="2">
        <v>0</v>
      </c>
      <c r="AJ26" s="2">
        <v>10453.19</v>
      </c>
      <c r="AK26" s="2">
        <v>53810.24</v>
      </c>
      <c r="AL26" s="2">
        <v>0</v>
      </c>
      <c r="AM26" s="2">
        <v>0</v>
      </c>
    </row>
    <row r="27" spans="1:39" ht="12.75">
      <c r="A27" s="2" t="s">
        <v>58</v>
      </c>
      <c r="B27" s="2" t="s">
        <v>69</v>
      </c>
      <c r="C27" s="2" t="s">
        <v>5</v>
      </c>
      <c r="D27" s="2" t="s">
        <v>117</v>
      </c>
      <c r="E27" s="2">
        <v>72840.37</v>
      </c>
      <c r="F27" s="4">
        <f t="shared" si="0"/>
        <v>6369.449394618834</v>
      </c>
      <c r="G27" s="4">
        <f t="shared" si="1"/>
        <v>6042.81096412556</v>
      </c>
      <c r="H27" s="4">
        <f t="shared" si="2"/>
        <v>19434.986614349775</v>
      </c>
      <c r="I27" s="4">
        <f t="shared" si="3"/>
        <v>19271.667399103135</v>
      </c>
      <c r="J27" s="4">
        <f t="shared" si="4"/>
        <v>4246.299596412556</v>
      </c>
      <c r="K27" s="4">
        <f t="shared" si="5"/>
        <v>979.9152914798206</v>
      </c>
      <c r="L27" s="4">
        <f t="shared" si="6"/>
        <v>3103.0650896860984</v>
      </c>
      <c r="M27" s="4"/>
      <c r="N27" s="4">
        <f t="shared" si="7"/>
        <v>9635.833699551567</v>
      </c>
      <c r="O27" s="4"/>
      <c r="P27" s="4"/>
      <c r="Q27" s="4">
        <v>8029</v>
      </c>
      <c r="R27" s="4"/>
      <c r="S27" s="4"/>
      <c r="T27" s="4"/>
      <c r="U27" s="4"/>
      <c r="V27" s="2">
        <v>16809.41</v>
      </c>
      <c r="W27" s="2">
        <v>0</v>
      </c>
      <c r="X27" s="2">
        <v>41258.59</v>
      </c>
      <c r="Y27" s="2">
        <v>17856.17</v>
      </c>
      <c r="Z27" s="2"/>
      <c r="AA27" s="2"/>
      <c r="AB27" s="2">
        <v>0</v>
      </c>
      <c r="AC27" s="2">
        <v>16333.48</v>
      </c>
      <c r="AD27" s="2">
        <v>2768.32</v>
      </c>
      <c r="AE27" s="2">
        <v>126.23</v>
      </c>
      <c r="AF27" s="2">
        <v>7737.62</v>
      </c>
      <c r="AG27" s="2">
        <v>3153.65</v>
      </c>
      <c r="AH27" s="2">
        <v>0</v>
      </c>
      <c r="AI27" s="2">
        <v>0</v>
      </c>
      <c r="AJ27" s="2">
        <v>9464.46</v>
      </c>
      <c r="AK27" s="2">
        <v>34202.59</v>
      </c>
      <c r="AL27" s="2">
        <v>499.78</v>
      </c>
      <c r="AM27" s="2">
        <v>0</v>
      </c>
    </row>
    <row r="28" spans="1:39" ht="12.75">
      <c r="A28" s="2" t="s">
        <v>58</v>
      </c>
      <c r="B28" s="2" t="s">
        <v>70</v>
      </c>
      <c r="C28" s="2" t="s">
        <v>5</v>
      </c>
      <c r="D28" s="2" t="s">
        <v>117</v>
      </c>
      <c r="E28" s="2">
        <v>54081.45</v>
      </c>
      <c r="F28" s="4">
        <f t="shared" si="0"/>
        <v>4729.095403587444</v>
      </c>
      <c r="G28" s="4">
        <f t="shared" si="1"/>
        <v>4486.577690582959</v>
      </c>
      <c r="H28" s="4">
        <f t="shared" si="2"/>
        <v>14429.803923766814</v>
      </c>
      <c r="I28" s="4">
        <f t="shared" si="3"/>
        <v>14308.545067264573</v>
      </c>
      <c r="J28" s="4">
        <f t="shared" si="4"/>
        <v>3152.730269058296</v>
      </c>
      <c r="K28" s="4">
        <f t="shared" si="5"/>
        <v>727.5531390134528</v>
      </c>
      <c r="L28" s="4">
        <f t="shared" si="6"/>
        <v>2303.9182735426007</v>
      </c>
      <c r="M28" s="4"/>
      <c r="N28" s="4">
        <f t="shared" si="7"/>
        <v>7154.2725336322865</v>
      </c>
      <c r="O28" s="4"/>
      <c r="P28" s="4"/>
      <c r="Q28" s="4"/>
      <c r="R28" s="4"/>
      <c r="S28" s="4"/>
      <c r="T28" s="4"/>
      <c r="U28" s="4"/>
      <c r="V28" s="2">
        <v>14944.27</v>
      </c>
      <c r="W28" s="2">
        <v>0</v>
      </c>
      <c r="X28" s="2">
        <v>36686.63</v>
      </c>
      <c r="Y28" s="2">
        <v>14407.41</v>
      </c>
      <c r="Z28" s="2"/>
      <c r="AA28" s="2"/>
      <c r="AB28" s="2">
        <v>0</v>
      </c>
      <c r="AC28" s="2">
        <v>13178.86</v>
      </c>
      <c r="AD28" s="2">
        <v>4239.65</v>
      </c>
      <c r="AE28" s="2">
        <v>114.15</v>
      </c>
      <c r="AF28" s="2">
        <v>6250.34</v>
      </c>
      <c r="AG28" s="2">
        <v>3177.34</v>
      </c>
      <c r="AH28" s="2">
        <v>0</v>
      </c>
      <c r="AI28" s="2">
        <v>0</v>
      </c>
      <c r="AJ28" s="2">
        <v>9508.75</v>
      </c>
      <c r="AK28" s="2">
        <v>40740.06</v>
      </c>
      <c r="AL28" s="2">
        <v>64.06</v>
      </c>
      <c r="AM28" s="2">
        <v>883.1</v>
      </c>
    </row>
    <row r="29" spans="1:39" ht="12.75">
      <c r="A29" s="2" t="s">
        <v>58</v>
      </c>
      <c r="B29" s="2" t="s">
        <v>49</v>
      </c>
      <c r="C29" s="2" t="s">
        <v>5</v>
      </c>
      <c r="D29" s="2" t="s">
        <v>117</v>
      </c>
      <c r="E29" s="2">
        <v>207883.93</v>
      </c>
      <c r="F29" s="4">
        <f t="shared" si="0"/>
        <v>18178.191188340807</v>
      </c>
      <c r="G29" s="4">
        <f t="shared" si="1"/>
        <v>17245.97625560538</v>
      </c>
      <c r="H29" s="4">
        <f t="shared" si="2"/>
        <v>55466.78849775784</v>
      </c>
      <c r="I29" s="4">
        <f t="shared" si="3"/>
        <v>55000.68103139013</v>
      </c>
      <c r="J29" s="4">
        <f t="shared" si="4"/>
        <v>12118.794125560538</v>
      </c>
      <c r="K29" s="4">
        <f t="shared" si="5"/>
        <v>2796.6447982062778</v>
      </c>
      <c r="L29" s="4">
        <f t="shared" si="6"/>
        <v>8856.041860986546</v>
      </c>
      <c r="M29" s="4"/>
      <c r="N29" s="4">
        <f t="shared" si="7"/>
        <v>27500.340515695065</v>
      </c>
      <c r="O29" s="4"/>
      <c r="P29" s="4"/>
      <c r="Q29" s="4"/>
      <c r="R29" s="4"/>
      <c r="S29" s="4">
        <v>13017.8</v>
      </c>
      <c r="T29" s="4"/>
      <c r="U29" s="4"/>
      <c r="V29" s="2">
        <v>54377.26</v>
      </c>
      <c r="W29" s="2">
        <v>0</v>
      </c>
      <c r="X29" s="2">
        <v>133431.58</v>
      </c>
      <c r="Y29" s="2">
        <v>53986.42</v>
      </c>
      <c r="Z29" s="2"/>
      <c r="AA29" s="2"/>
      <c r="AB29" s="2">
        <v>0</v>
      </c>
      <c r="AC29" s="2">
        <v>49351.74</v>
      </c>
      <c r="AD29" s="2">
        <v>33870.92</v>
      </c>
      <c r="AE29" s="2">
        <v>3807.37</v>
      </c>
      <c r="AF29" s="2">
        <v>23382.46</v>
      </c>
      <c r="AG29" s="2">
        <v>10529.7</v>
      </c>
      <c r="AH29" s="2">
        <v>0</v>
      </c>
      <c r="AI29" s="2">
        <v>3638.28</v>
      </c>
      <c r="AJ29" s="2">
        <v>23067.44</v>
      </c>
      <c r="AK29" s="2">
        <v>125192.67</v>
      </c>
      <c r="AL29" s="2">
        <v>1201.6</v>
      </c>
      <c r="AM29" s="2">
        <v>4754.05</v>
      </c>
    </row>
    <row r="30" spans="1:39" ht="12.75">
      <c r="A30" s="2" t="s">
        <v>58</v>
      </c>
      <c r="B30" s="2" t="s">
        <v>15</v>
      </c>
      <c r="C30" s="2" t="s">
        <v>5</v>
      </c>
      <c r="D30" s="2" t="s">
        <v>118</v>
      </c>
      <c r="E30" s="2">
        <v>42904.2</v>
      </c>
      <c r="F30" s="4">
        <f t="shared" si="0"/>
        <v>3751.7125560538116</v>
      </c>
      <c r="G30" s="4">
        <f t="shared" si="1"/>
        <v>3559.317040358744</v>
      </c>
      <c r="H30" s="4">
        <f t="shared" si="2"/>
        <v>11447.533183856502</v>
      </c>
      <c r="I30" s="4">
        <f t="shared" si="3"/>
        <v>11351.335426008967</v>
      </c>
      <c r="J30" s="4">
        <f t="shared" si="4"/>
        <v>2501.1417040358747</v>
      </c>
      <c r="K30" s="4">
        <f t="shared" si="5"/>
        <v>577.1865470852017</v>
      </c>
      <c r="L30" s="4">
        <f t="shared" si="6"/>
        <v>1827.757399103139</v>
      </c>
      <c r="M30" s="4"/>
      <c r="N30" s="4">
        <f t="shared" si="7"/>
        <v>5675.667713004484</v>
      </c>
      <c r="O30" s="4">
        <v>26252</v>
      </c>
      <c r="P30" s="4"/>
      <c r="Q30" s="4"/>
      <c r="R30" s="4"/>
      <c r="S30" s="4"/>
      <c r="T30" s="4"/>
      <c r="U30" s="4"/>
      <c r="V30" s="2">
        <v>0</v>
      </c>
      <c r="W30" s="2">
        <v>0</v>
      </c>
      <c r="X30" s="2">
        <v>17177.81</v>
      </c>
      <c r="Y30" s="2">
        <v>9113.28</v>
      </c>
      <c r="Z30" s="2"/>
      <c r="AA30" s="2"/>
      <c r="AB30" s="2">
        <v>0</v>
      </c>
      <c r="AC30" s="2">
        <v>8336.08</v>
      </c>
      <c r="AD30" s="2">
        <v>5722.22</v>
      </c>
      <c r="AE30" s="2">
        <v>0</v>
      </c>
      <c r="AF30" s="2">
        <v>3956.1</v>
      </c>
      <c r="AG30" s="2">
        <v>1428.95</v>
      </c>
      <c r="AH30" s="2">
        <v>0</v>
      </c>
      <c r="AI30" s="2">
        <v>0</v>
      </c>
      <c r="AJ30" s="2">
        <v>5635.55</v>
      </c>
      <c r="AK30" s="2">
        <v>0</v>
      </c>
      <c r="AL30" s="2">
        <v>-312</v>
      </c>
      <c r="AM30" s="2">
        <v>0</v>
      </c>
    </row>
    <row r="31" spans="1:39" ht="12.75">
      <c r="A31" s="2" t="s">
        <v>58</v>
      </c>
      <c r="B31" s="2" t="s">
        <v>71</v>
      </c>
      <c r="C31" s="2" t="s">
        <v>5</v>
      </c>
      <c r="D31" s="2" t="s">
        <v>118</v>
      </c>
      <c r="E31" s="2">
        <v>57222.41</v>
      </c>
      <c r="F31" s="4">
        <f t="shared" si="0"/>
        <v>5003.753340807175</v>
      </c>
      <c r="G31" s="4">
        <f t="shared" si="1"/>
        <v>4747.150605381166</v>
      </c>
      <c r="H31" s="4">
        <f t="shared" si="2"/>
        <v>15267.862757847533</v>
      </c>
      <c r="I31" s="4">
        <f t="shared" si="3"/>
        <v>15139.56139013453</v>
      </c>
      <c r="J31" s="4">
        <f t="shared" si="4"/>
        <v>3335.835560538117</v>
      </c>
      <c r="K31" s="4">
        <f t="shared" si="5"/>
        <v>769.8082062780269</v>
      </c>
      <c r="L31" s="4">
        <f t="shared" si="6"/>
        <v>2437.7259865470855</v>
      </c>
      <c r="M31" s="4"/>
      <c r="N31" s="4">
        <f t="shared" si="7"/>
        <v>7569.780695067265</v>
      </c>
      <c r="O31" s="4"/>
      <c r="P31" s="4"/>
      <c r="Q31" s="4"/>
      <c r="R31" s="4">
        <v>3538.2</v>
      </c>
      <c r="S31" s="4"/>
      <c r="T31" s="4"/>
      <c r="U31" s="4"/>
      <c r="V31" s="2">
        <v>15506.27</v>
      </c>
      <c r="W31" s="2">
        <v>0</v>
      </c>
      <c r="X31" s="2">
        <v>38000.01</v>
      </c>
      <c r="Y31" s="2">
        <v>15122.52</v>
      </c>
      <c r="Z31" s="2"/>
      <c r="AA31" s="2"/>
      <c r="AB31" s="2">
        <v>0</v>
      </c>
      <c r="AC31" s="2">
        <v>13728.99</v>
      </c>
      <c r="AD31" s="2">
        <v>9401.37</v>
      </c>
      <c r="AE31" s="2">
        <v>0</v>
      </c>
      <c r="AF31" s="2">
        <v>6535.25</v>
      </c>
      <c r="AG31" s="2">
        <v>2937.25</v>
      </c>
      <c r="AH31" s="2">
        <v>0</v>
      </c>
      <c r="AI31" s="2">
        <v>805.03</v>
      </c>
      <c r="AJ31" s="2">
        <v>6964.74</v>
      </c>
      <c r="AK31" s="2">
        <v>30769.19</v>
      </c>
      <c r="AL31" s="2">
        <v>196.71</v>
      </c>
      <c r="AM31" s="2">
        <v>0</v>
      </c>
    </row>
    <row r="32" spans="1:39" ht="12.75">
      <c r="A32" s="2" t="s">
        <v>72</v>
      </c>
      <c r="B32" s="2" t="s">
        <v>39</v>
      </c>
      <c r="C32" s="2" t="s">
        <v>5</v>
      </c>
      <c r="D32" s="2" t="s">
        <v>119</v>
      </c>
      <c r="E32" s="2">
        <v>158169.76</v>
      </c>
      <c r="F32" s="4">
        <f t="shared" si="0"/>
        <v>13830.987982062781</v>
      </c>
      <c r="G32" s="4">
        <f t="shared" si="1"/>
        <v>13121.706547085201</v>
      </c>
      <c r="H32" s="4">
        <f t="shared" si="2"/>
        <v>42202.245381165914</v>
      </c>
      <c r="I32" s="4">
        <f t="shared" si="3"/>
        <v>41847.60466367713</v>
      </c>
      <c r="J32" s="4">
        <f t="shared" si="4"/>
        <v>9220.65865470852</v>
      </c>
      <c r="K32" s="4">
        <f t="shared" si="5"/>
        <v>2127.844304932735</v>
      </c>
      <c r="L32" s="4">
        <f t="shared" si="6"/>
        <v>6738.173632286996</v>
      </c>
      <c r="M32" s="4"/>
      <c r="N32" s="4">
        <f t="shared" si="7"/>
        <v>20923.802331838564</v>
      </c>
      <c r="O32" s="4">
        <v>275870</v>
      </c>
      <c r="P32" s="4"/>
      <c r="Q32" s="4"/>
      <c r="R32" s="4"/>
      <c r="S32" s="4"/>
      <c r="T32" s="4"/>
      <c r="U32" s="4">
        <v>4623</v>
      </c>
      <c r="V32" s="2">
        <v>46332.44</v>
      </c>
      <c r="W32" s="2">
        <v>0</v>
      </c>
      <c r="X32" s="2">
        <v>113745.95</v>
      </c>
      <c r="Y32" s="2">
        <v>43368</v>
      </c>
      <c r="Z32" s="2"/>
      <c r="AA32" s="2"/>
      <c r="AB32" s="2">
        <v>0</v>
      </c>
      <c r="AC32" s="2">
        <v>39664.25</v>
      </c>
      <c r="AD32" s="2">
        <v>12775.07</v>
      </c>
      <c r="AE32" s="2">
        <v>4471.1</v>
      </c>
      <c r="AF32" s="2">
        <v>18144.66</v>
      </c>
      <c r="AG32" s="2">
        <v>9619.69</v>
      </c>
      <c r="AH32" s="2">
        <v>0</v>
      </c>
      <c r="AI32" s="2">
        <v>0</v>
      </c>
      <c r="AJ32" s="2">
        <v>0</v>
      </c>
      <c r="AK32" s="2">
        <v>73696.47</v>
      </c>
      <c r="AL32" s="2">
        <v>71.08</v>
      </c>
      <c r="AM32" s="2">
        <v>1546.02</v>
      </c>
    </row>
    <row r="33" spans="1:39" ht="12.75">
      <c r="A33" s="2" t="s">
        <v>72</v>
      </c>
      <c r="B33" s="2" t="s">
        <v>37</v>
      </c>
      <c r="C33" s="2" t="s">
        <v>5</v>
      </c>
      <c r="D33" s="2" t="s">
        <v>119</v>
      </c>
      <c r="E33" s="2">
        <v>248601.1</v>
      </c>
      <c r="F33" s="4">
        <f t="shared" si="0"/>
        <v>21738.661210762333</v>
      </c>
      <c r="G33" s="4">
        <f t="shared" si="1"/>
        <v>20623.858071748877</v>
      </c>
      <c r="H33" s="4">
        <f t="shared" si="2"/>
        <v>66330.78677130044</v>
      </c>
      <c r="I33" s="4">
        <f t="shared" si="3"/>
        <v>65773.38520179372</v>
      </c>
      <c r="J33" s="4">
        <f t="shared" si="4"/>
        <v>14492.440807174888</v>
      </c>
      <c r="K33" s="4">
        <f t="shared" si="5"/>
        <v>3344.4094170403587</v>
      </c>
      <c r="L33" s="4">
        <f t="shared" si="6"/>
        <v>10590.629820627802</v>
      </c>
      <c r="M33" s="4"/>
      <c r="N33" s="4">
        <f t="shared" si="7"/>
        <v>32886.69260089686</v>
      </c>
      <c r="O33" s="4"/>
      <c r="P33" s="4"/>
      <c r="Q33" s="4"/>
      <c r="R33" s="4"/>
      <c r="S33" s="4"/>
      <c r="T33" s="4"/>
      <c r="U33" s="4"/>
      <c r="V33" s="2">
        <v>69700.76</v>
      </c>
      <c r="W33" s="2">
        <v>0</v>
      </c>
      <c r="X33" s="2">
        <v>171159.91</v>
      </c>
      <c r="Y33" s="2">
        <v>66654.86</v>
      </c>
      <c r="Z33" s="2">
        <v>1967.19</v>
      </c>
      <c r="AA33" s="2"/>
      <c r="AB33" s="2">
        <v>25817.36</v>
      </c>
      <c r="AC33" s="2">
        <v>61012.54</v>
      </c>
      <c r="AD33" s="2">
        <v>19562.53</v>
      </c>
      <c r="AE33" s="2">
        <v>3794.08</v>
      </c>
      <c r="AF33" s="2">
        <v>28962.18</v>
      </c>
      <c r="AG33" s="2">
        <v>14671.45</v>
      </c>
      <c r="AH33" s="2">
        <v>0</v>
      </c>
      <c r="AI33" s="2">
        <v>3215.6</v>
      </c>
      <c r="AJ33" s="2">
        <v>0</v>
      </c>
      <c r="AK33" s="2">
        <v>110605.6</v>
      </c>
      <c r="AL33" s="2">
        <v>-106.13</v>
      </c>
      <c r="AM33" s="2">
        <v>4337.48</v>
      </c>
    </row>
    <row r="34" spans="1:39" ht="12.75">
      <c r="A34" s="2" t="s">
        <v>72</v>
      </c>
      <c r="B34" s="2" t="s">
        <v>47</v>
      </c>
      <c r="C34" s="2" t="s">
        <v>5</v>
      </c>
      <c r="D34" s="2" t="s">
        <v>119</v>
      </c>
      <c r="E34" s="2">
        <v>154968.42</v>
      </c>
      <c r="F34" s="4">
        <f t="shared" si="0"/>
        <v>13551.0501793722</v>
      </c>
      <c r="G34" s="4">
        <f t="shared" si="1"/>
        <v>12856.124529147985</v>
      </c>
      <c r="H34" s="4">
        <f t="shared" si="2"/>
        <v>41348.07618834081</v>
      </c>
      <c r="I34" s="4">
        <f t="shared" si="3"/>
        <v>41000.6133632287</v>
      </c>
      <c r="J34" s="4">
        <f t="shared" si="4"/>
        <v>9034.0334529148</v>
      </c>
      <c r="K34" s="4">
        <f t="shared" si="5"/>
        <v>2084.776950672646</v>
      </c>
      <c r="L34" s="4">
        <f t="shared" si="6"/>
        <v>6601.793677130046</v>
      </c>
      <c r="M34" s="4"/>
      <c r="N34" s="4">
        <f t="shared" si="7"/>
        <v>20500.30668161435</v>
      </c>
      <c r="O34" s="4"/>
      <c r="P34" s="4"/>
      <c r="Q34" s="4"/>
      <c r="R34" s="4">
        <v>11326.2</v>
      </c>
      <c r="S34" s="4"/>
      <c r="T34" s="4"/>
      <c r="U34" s="4"/>
      <c r="V34" s="2">
        <v>40473.15</v>
      </c>
      <c r="W34" s="2">
        <v>0</v>
      </c>
      <c r="X34" s="2">
        <v>99360.66</v>
      </c>
      <c r="Y34" s="2">
        <v>40164.24</v>
      </c>
      <c r="Z34" s="2"/>
      <c r="AA34" s="2"/>
      <c r="AB34" s="2">
        <v>0</v>
      </c>
      <c r="AC34" s="2">
        <v>36718.01</v>
      </c>
      <c r="AD34" s="2">
        <v>11511.37</v>
      </c>
      <c r="AE34" s="2">
        <v>2029.04</v>
      </c>
      <c r="AF34" s="2">
        <v>16779.95</v>
      </c>
      <c r="AG34" s="2">
        <v>8729.94</v>
      </c>
      <c r="AH34" s="2">
        <v>0</v>
      </c>
      <c r="AI34" s="2">
        <v>0</v>
      </c>
      <c r="AJ34" s="2">
        <v>1236.79</v>
      </c>
      <c r="AK34" s="2">
        <v>66557.98</v>
      </c>
      <c r="AL34" s="2">
        <v>157.8</v>
      </c>
      <c r="AM34" s="2">
        <v>3260.11</v>
      </c>
    </row>
    <row r="35" spans="1:39" ht="12.75">
      <c r="A35" s="2" t="s">
        <v>73</v>
      </c>
      <c r="B35" s="2" t="s">
        <v>6</v>
      </c>
      <c r="C35" s="2" t="s">
        <v>5</v>
      </c>
      <c r="D35" s="2" t="s">
        <v>117</v>
      </c>
      <c r="E35" s="2">
        <v>1794.16</v>
      </c>
      <c r="F35" s="4">
        <f t="shared" si="0"/>
        <v>156.88843049327355</v>
      </c>
      <c r="G35" s="4">
        <f t="shared" si="1"/>
        <v>148.84286995515697</v>
      </c>
      <c r="H35" s="4">
        <f t="shared" si="2"/>
        <v>478.7108520179372</v>
      </c>
      <c r="I35" s="4">
        <f t="shared" si="3"/>
        <v>474.68807174887894</v>
      </c>
      <c r="J35" s="4">
        <f t="shared" si="4"/>
        <v>104.5922869955157</v>
      </c>
      <c r="K35" s="4">
        <f t="shared" si="5"/>
        <v>24.136681614349776</v>
      </c>
      <c r="L35" s="4">
        <f t="shared" si="6"/>
        <v>76.43282511210762</v>
      </c>
      <c r="M35" s="4"/>
      <c r="N35" s="4">
        <f t="shared" si="7"/>
        <v>237.34403587443947</v>
      </c>
      <c r="O35" s="4"/>
      <c r="P35" s="4"/>
      <c r="Q35" s="4"/>
      <c r="R35" s="4"/>
      <c r="S35" s="4"/>
      <c r="T35" s="4"/>
      <c r="U35" s="4"/>
      <c r="V35" s="2">
        <v>0</v>
      </c>
      <c r="W35" s="2">
        <v>0</v>
      </c>
      <c r="X35" s="2">
        <v>1432.64</v>
      </c>
      <c r="Y35" s="2">
        <v>519.82</v>
      </c>
      <c r="Z35" s="2"/>
      <c r="AA35" s="2"/>
      <c r="AB35" s="2">
        <v>0</v>
      </c>
      <c r="AC35" s="2">
        <v>472.7</v>
      </c>
      <c r="AD35" s="2">
        <v>43.98</v>
      </c>
      <c r="AE35" s="2">
        <v>213.34</v>
      </c>
      <c r="AF35" s="2">
        <v>224.97</v>
      </c>
      <c r="AG35" s="2">
        <v>0</v>
      </c>
      <c r="AH35" s="2">
        <v>0</v>
      </c>
      <c r="AI35" s="2">
        <v>0</v>
      </c>
      <c r="AJ35" s="2">
        <v>539.23</v>
      </c>
      <c r="AK35" s="2">
        <v>0</v>
      </c>
      <c r="AL35" s="2">
        <v>0</v>
      </c>
      <c r="AM35" s="2">
        <v>1237.9</v>
      </c>
    </row>
    <row r="36" spans="1:39" ht="12.75">
      <c r="A36" s="2" t="s">
        <v>73</v>
      </c>
      <c r="B36" s="2" t="s">
        <v>7</v>
      </c>
      <c r="C36" s="2" t="s">
        <v>5</v>
      </c>
      <c r="D36" s="2" t="s">
        <v>117</v>
      </c>
      <c r="E36" s="2">
        <v>145.3</v>
      </c>
      <c r="F36" s="4">
        <f t="shared" si="0"/>
        <v>12.705605381165922</v>
      </c>
      <c r="G36" s="4">
        <f t="shared" si="1"/>
        <v>12.054035874439464</v>
      </c>
      <c r="H36" s="4">
        <f t="shared" si="2"/>
        <v>38.76838565022422</v>
      </c>
      <c r="I36" s="4">
        <f t="shared" si="3"/>
        <v>38.44260089686099</v>
      </c>
      <c r="J36" s="4">
        <f t="shared" si="4"/>
        <v>8.470403587443947</v>
      </c>
      <c r="K36" s="4">
        <f t="shared" si="5"/>
        <v>1.9547085201793724</v>
      </c>
      <c r="L36" s="4">
        <f t="shared" si="6"/>
        <v>6.189910313901346</v>
      </c>
      <c r="M36" s="4"/>
      <c r="N36" s="4">
        <f t="shared" si="7"/>
        <v>19.221300448430494</v>
      </c>
      <c r="O36" s="4"/>
      <c r="P36" s="4"/>
      <c r="Q36" s="4"/>
      <c r="R36" s="4">
        <v>7697</v>
      </c>
      <c r="S36" s="4"/>
      <c r="T36" s="4"/>
      <c r="U36" s="4"/>
      <c r="V36" s="2">
        <v>0</v>
      </c>
      <c r="W36" s="2">
        <v>0</v>
      </c>
      <c r="X36" s="2">
        <v>116</v>
      </c>
      <c r="Y36" s="2">
        <v>42.03</v>
      </c>
      <c r="Z36" s="2"/>
      <c r="AA36" s="2"/>
      <c r="AB36" s="2">
        <v>0</v>
      </c>
      <c r="AC36" s="2">
        <v>38.45</v>
      </c>
      <c r="AD36" s="2">
        <v>23.47</v>
      </c>
      <c r="AE36" s="2">
        <v>0</v>
      </c>
      <c r="AF36" s="2">
        <v>18.26</v>
      </c>
      <c r="AG36" s="2">
        <v>0</v>
      </c>
      <c r="AH36" s="2">
        <v>0</v>
      </c>
      <c r="AI36" s="2">
        <v>0</v>
      </c>
      <c r="AJ36" s="2">
        <v>0</v>
      </c>
      <c r="AK36" s="2">
        <v>131.49</v>
      </c>
      <c r="AL36" s="2">
        <v>0</v>
      </c>
      <c r="AM36" s="2">
        <v>0</v>
      </c>
    </row>
    <row r="37" spans="1:39" ht="12.75">
      <c r="A37" s="2" t="s">
        <v>73</v>
      </c>
      <c r="B37" s="2" t="s">
        <v>74</v>
      </c>
      <c r="C37" s="2" t="s">
        <v>5</v>
      </c>
      <c r="D37" s="2" t="s">
        <v>117</v>
      </c>
      <c r="E37" s="2">
        <v>56341.29</v>
      </c>
      <c r="F37" s="4">
        <f t="shared" si="0"/>
        <v>4926.704730941704</v>
      </c>
      <c r="G37" s="4">
        <f t="shared" si="1"/>
        <v>4674.053206278027</v>
      </c>
      <c r="H37" s="4">
        <f t="shared" si="2"/>
        <v>15032.765717488788</v>
      </c>
      <c r="I37" s="4">
        <f t="shared" si="3"/>
        <v>14906.43995515695</v>
      </c>
      <c r="J37" s="4">
        <f t="shared" si="4"/>
        <v>3284.4698206278026</v>
      </c>
      <c r="K37" s="4">
        <f t="shared" si="5"/>
        <v>757.9545739910313</v>
      </c>
      <c r="L37" s="4">
        <f t="shared" si="6"/>
        <v>2400.1894843049326</v>
      </c>
      <c r="M37" s="4"/>
      <c r="N37" s="4">
        <f t="shared" si="7"/>
        <v>7453.219977578475</v>
      </c>
      <c r="O37" s="4">
        <v>10745</v>
      </c>
      <c r="P37" s="4"/>
      <c r="Q37" s="4"/>
      <c r="R37" s="4"/>
      <c r="S37" s="4"/>
      <c r="T37" s="4"/>
      <c r="U37" s="4"/>
      <c r="V37" s="2">
        <v>0</v>
      </c>
      <c r="W37" s="2">
        <v>0</v>
      </c>
      <c r="X37" s="2">
        <v>24796.95</v>
      </c>
      <c r="Y37" s="2">
        <v>12665.26</v>
      </c>
      <c r="Z37" s="2"/>
      <c r="AA37" s="2"/>
      <c r="AB37" s="2">
        <v>0</v>
      </c>
      <c r="AC37" s="2">
        <v>11144.02</v>
      </c>
      <c r="AD37" s="2">
        <v>7543.65</v>
      </c>
      <c r="AE37" s="2">
        <v>1596.47</v>
      </c>
      <c r="AF37" s="2">
        <v>5330.24</v>
      </c>
      <c r="AG37" s="2">
        <v>1675.69</v>
      </c>
      <c r="AH37" s="2">
        <v>0</v>
      </c>
      <c r="AI37" s="2">
        <v>0</v>
      </c>
      <c r="AJ37" s="2">
        <v>7083.06</v>
      </c>
      <c r="AK37" s="2">
        <v>35142.99</v>
      </c>
      <c r="AL37" s="2">
        <v>1289.19</v>
      </c>
      <c r="AM37" s="2">
        <v>1584</v>
      </c>
    </row>
    <row r="38" spans="1:39" ht="12.75">
      <c r="A38" s="2" t="s">
        <v>73</v>
      </c>
      <c r="B38" s="2" t="s">
        <v>75</v>
      </c>
      <c r="C38" s="2" t="s">
        <v>5</v>
      </c>
      <c r="D38" s="2" t="s">
        <v>117</v>
      </c>
      <c r="E38" s="2">
        <v>36360.24</v>
      </c>
      <c r="F38" s="4">
        <f t="shared" si="0"/>
        <v>3179.482869955157</v>
      </c>
      <c r="G38" s="4">
        <f t="shared" si="1"/>
        <v>3016.432466367713</v>
      </c>
      <c r="H38" s="4">
        <f t="shared" si="2"/>
        <v>9701.499013452914</v>
      </c>
      <c r="I38" s="4">
        <f t="shared" si="3"/>
        <v>9619.973811659193</v>
      </c>
      <c r="J38" s="4">
        <f t="shared" si="4"/>
        <v>2119.655246636771</v>
      </c>
      <c r="K38" s="4">
        <f t="shared" si="5"/>
        <v>489.1512107623318</v>
      </c>
      <c r="L38" s="4">
        <f t="shared" si="6"/>
        <v>1548.9788340807174</v>
      </c>
      <c r="M38" s="4"/>
      <c r="N38" s="4">
        <f t="shared" si="7"/>
        <v>4809.986905829596</v>
      </c>
      <c r="O38" s="4"/>
      <c r="P38" s="4"/>
      <c r="Q38" s="4"/>
      <c r="R38" s="4">
        <v>8303.7</v>
      </c>
      <c r="S38" s="4"/>
      <c r="T38" s="4"/>
      <c r="U38" s="4"/>
      <c r="V38" s="2">
        <v>0</v>
      </c>
      <c r="W38" s="2">
        <v>0</v>
      </c>
      <c r="X38" s="2">
        <v>17019.05</v>
      </c>
      <c r="Y38" s="2">
        <v>8234.93</v>
      </c>
      <c r="Z38" s="2"/>
      <c r="AA38" s="2"/>
      <c r="AB38" s="2">
        <v>0</v>
      </c>
      <c r="AC38" s="2">
        <v>7525.37</v>
      </c>
      <c r="AD38" s="2">
        <v>5151.72</v>
      </c>
      <c r="AE38" s="2">
        <v>2.08</v>
      </c>
      <c r="AF38" s="2">
        <v>3562.46</v>
      </c>
      <c r="AG38" s="2">
        <v>1371.61</v>
      </c>
      <c r="AH38" s="2">
        <v>0</v>
      </c>
      <c r="AI38" s="2">
        <v>162.25</v>
      </c>
      <c r="AJ38" s="2">
        <v>1888.07</v>
      </c>
      <c r="AK38" s="2">
        <v>22047.47</v>
      </c>
      <c r="AL38" s="2">
        <v>416.91</v>
      </c>
      <c r="AM38" s="2">
        <v>0</v>
      </c>
    </row>
    <row r="39" spans="1:39" ht="12.75">
      <c r="A39" s="2" t="s">
        <v>73</v>
      </c>
      <c r="B39" s="2" t="s">
        <v>11</v>
      </c>
      <c r="C39" s="2" t="s">
        <v>5</v>
      </c>
      <c r="D39" s="2" t="s">
        <v>118</v>
      </c>
      <c r="E39" s="2">
        <v>60436.27</v>
      </c>
      <c r="F39" s="4">
        <f t="shared" si="0"/>
        <v>5284.785941704036</v>
      </c>
      <c r="G39" s="4">
        <f t="shared" si="1"/>
        <v>5013.771278026906</v>
      </c>
      <c r="H39" s="4">
        <f t="shared" si="2"/>
        <v>16125.372488789237</v>
      </c>
      <c r="I39" s="4">
        <f t="shared" si="3"/>
        <v>15989.865156950673</v>
      </c>
      <c r="J39" s="4">
        <f t="shared" si="4"/>
        <v>3523.190627802691</v>
      </c>
      <c r="K39" s="4">
        <f t="shared" si="5"/>
        <v>813.0439910313901</v>
      </c>
      <c r="L39" s="4">
        <f t="shared" si="6"/>
        <v>2574.6393049327353</v>
      </c>
      <c r="M39" s="4"/>
      <c r="N39" s="4">
        <f t="shared" si="7"/>
        <v>7994.932578475336</v>
      </c>
      <c r="O39" s="4"/>
      <c r="P39" s="4"/>
      <c r="Q39" s="4"/>
      <c r="R39" s="4"/>
      <c r="S39" s="4"/>
      <c r="T39" s="4"/>
      <c r="U39" s="4"/>
      <c r="V39" s="2">
        <v>0</v>
      </c>
      <c r="W39" s="2">
        <v>0</v>
      </c>
      <c r="X39" s="2">
        <v>23707.96</v>
      </c>
      <c r="Y39" s="2">
        <v>12777.52</v>
      </c>
      <c r="Z39" s="2"/>
      <c r="AA39" s="2"/>
      <c r="AB39" s="2">
        <v>0</v>
      </c>
      <c r="AC39" s="2">
        <v>11688.01</v>
      </c>
      <c r="AD39" s="2">
        <v>8023.31</v>
      </c>
      <c r="AE39" s="2">
        <v>2231.16</v>
      </c>
      <c r="AF39" s="2">
        <v>5546.99</v>
      </c>
      <c r="AG39" s="2">
        <v>2148.83</v>
      </c>
      <c r="AH39" s="2">
        <v>0</v>
      </c>
      <c r="AI39" s="2">
        <v>0</v>
      </c>
      <c r="AJ39" s="2">
        <v>1841.79</v>
      </c>
      <c r="AK39" s="2">
        <v>17296.44</v>
      </c>
      <c r="AL39" s="2">
        <v>0</v>
      </c>
      <c r="AM39" s="2">
        <v>0</v>
      </c>
    </row>
    <row r="40" spans="1:39" ht="12.75">
      <c r="A40" s="2" t="s">
        <v>73</v>
      </c>
      <c r="B40" s="2" t="s">
        <v>20</v>
      </c>
      <c r="C40" s="2" t="s">
        <v>5</v>
      </c>
      <c r="D40" s="2" t="s">
        <v>117</v>
      </c>
      <c r="E40" s="2">
        <v>62787.77</v>
      </c>
      <c r="F40" s="4">
        <f t="shared" si="0"/>
        <v>5490.41038116592</v>
      </c>
      <c r="G40" s="4">
        <f t="shared" si="1"/>
        <v>5208.850874439462</v>
      </c>
      <c r="H40" s="4">
        <f t="shared" si="2"/>
        <v>16752.790650224215</v>
      </c>
      <c r="I40" s="4">
        <f t="shared" si="3"/>
        <v>16612.010896860986</v>
      </c>
      <c r="J40" s="4">
        <f t="shared" si="4"/>
        <v>3660.2735874439463</v>
      </c>
      <c r="K40" s="4">
        <f t="shared" si="5"/>
        <v>844.6785201793722</v>
      </c>
      <c r="L40" s="4">
        <f t="shared" si="6"/>
        <v>2674.8153139013452</v>
      </c>
      <c r="M40" s="4"/>
      <c r="N40" s="4">
        <f t="shared" si="7"/>
        <v>8306.005448430493</v>
      </c>
      <c r="O40" s="4"/>
      <c r="P40" s="4"/>
      <c r="Q40" s="4"/>
      <c r="R40" s="4"/>
      <c r="S40" s="4"/>
      <c r="T40" s="4"/>
      <c r="U40" s="4"/>
      <c r="V40" s="2">
        <v>13103.01</v>
      </c>
      <c r="W40" s="2">
        <v>0</v>
      </c>
      <c r="X40" s="2">
        <v>32162.43</v>
      </c>
      <c r="Y40" s="2">
        <v>14721.43</v>
      </c>
      <c r="Z40" s="2"/>
      <c r="AA40" s="2"/>
      <c r="AB40" s="2">
        <v>0</v>
      </c>
      <c r="AC40" s="2">
        <v>13465.53</v>
      </c>
      <c r="AD40" s="2">
        <v>9243.61</v>
      </c>
      <c r="AE40" s="2">
        <v>2218.12</v>
      </c>
      <c r="AF40" s="2">
        <v>6389.13</v>
      </c>
      <c r="AG40" s="2">
        <v>2729.2</v>
      </c>
      <c r="AH40" s="2">
        <v>0</v>
      </c>
      <c r="AI40" s="2">
        <v>89.62</v>
      </c>
      <c r="AJ40" s="2">
        <v>7495.75</v>
      </c>
      <c r="AK40" s="2">
        <v>40870.95</v>
      </c>
      <c r="AL40" s="2">
        <v>38.75</v>
      </c>
      <c r="AM40" s="2">
        <v>1492.06</v>
      </c>
    </row>
    <row r="41" spans="1:39" ht="12.75">
      <c r="A41" s="2" t="s">
        <v>73</v>
      </c>
      <c r="B41" s="2" t="s">
        <v>43</v>
      </c>
      <c r="C41" s="2" t="s">
        <v>5</v>
      </c>
      <c r="D41" s="2" t="s">
        <v>118</v>
      </c>
      <c r="E41" s="2">
        <v>34305</v>
      </c>
      <c r="F41" s="4">
        <f t="shared" si="0"/>
        <v>2999.7645739910317</v>
      </c>
      <c r="G41" s="4">
        <f t="shared" si="1"/>
        <v>2845.9304932735427</v>
      </c>
      <c r="H41" s="4">
        <f t="shared" si="2"/>
        <v>9153.127802690584</v>
      </c>
      <c r="I41" s="4">
        <f t="shared" si="3"/>
        <v>9076.210762331839</v>
      </c>
      <c r="J41" s="4">
        <f t="shared" si="4"/>
        <v>1999.8430493273545</v>
      </c>
      <c r="K41" s="4">
        <f t="shared" si="5"/>
        <v>461.50224215246635</v>
      </c>
      <c r="L41" s="4">
        <f t="shared" si="6"/>
        <v>1461.4237668161436</v>
      </c>
      <c r="M41" s="4"/>
      <c r="N41" s="4">
        <f t="shared" si="7"/>
        <v>4538.105381165919</v>
      </c>
      <c r="O41" s="4"/>
      <c r="P41" s="4"/>
      <c r="Q41" s="4"/>
      <c r="R41" s="4">
        <v>2693</v>
      </c>
      <c r="S41" s="4"/>
      <c r="T41" s="4"/>
      <c r="U41" s="4"/>
      <c r="V41" s="2">
        <v>753.48</v>
      </c>
      <c r="W41" s="2">
        <v>0</v>
      </c>
      <c r="X41" s="2">
        <v>23564.3</v>
      </c>
      <c r="Y41" s="2">
        <v>9190.35</v>
      </c>
      <c r="Z41" s="2"/>
      <c r="AA41" s="2"/>
      <c r="AB41" s="2">
        <v>0</v>
      </c>
      <c r="AC41" s="2">
        <v>8406.59</v>
      </c>
      <c r="AD41" s="2">
        <v>5770.64</v>
      </c>
      <c r="AE41" s="2">
        <v>0</v>
      </c>
      <c r="AF41" s="2">
        <v>3989.68</v>
      </c>
      <c r="AG41" s="2">
        <v>1990.4</v>
      </c>
      <c r="AH41" s="2">
        <v>0</v>
      </c>
      <c r="AI41" s="2">
        <v>0</v>
      </c>
      <c r="AJ41" s="2">
        <v>1252.8</v>
      </c>
      <c r="AK41" s="2">
        <v>17993.34</v>
      </c>
      <c r="AL41" s="2">
        <v>0</v>
      </c>
      <c r="AM41" s="2">
        <v>0</v>
      </c>
    </row>
    <row r="42" spans="1:39" ht="12.75">
      <c r="A42" s="2" t="s">
        <v>73</v>
      </c>
      <c r="B42" s="2" t="s">
        <v>31</v>
      </c>
      <c r="C42" s="2" t="s">
        <v>5</v>
      </c>
      <c r="D42" s="2" t="s">
        <v>117</v>
      </c>
      <c r="E42" s="2">
        <v>46827.25</v>
      </c>
      <c r="F42" s="4">
        <f t="shared" si="0"/>
        <v>4094.7595291479824</v>
      </c>
      <c r="G42" s="4">
        <f t="shared" si="1"/>
        <v>3884.7718609865474</v>
      </c>
      <c r="H42" s="4">
        <f t="shared" si="2"/>
        <v>12494.266255605382</v>
      </c>
      <c r="I42" s="4">
        <f t="shared" si="3"/>
        <v>12389.272421524664</v>
      </c>
      <c r="J42" s="4">
        <f t="shared" si="4"/>
        <v>2729.839686098655</v>
      </c>
      <c r="K42" s="4">
        <f t="shared" si="5"/>
        <v>629.963004484305</v>
      </c>
      <c r="L42" s="4">
        <f t="shared" si="6"/>
        <v>1994.8828475336325</v>
      </c>
      <c r="M42" s="4"/>
      <c r="N42" s="4">
        <f t="shared" si="7"/>
        <v>6194.636210762332</v>
      </c>
      <c r="O42" s="4"/>
      <c r="P42" s="4"/>
      <c r="Q42" s="4">
        <v>798</v>
      </c>
      <c r="R42" s="4"/>
      <c r="S42" s="4"/>
      <c r="T42" s="4"/>
      <c r="U42" s="4"/>
      <c r="V42" s="2">
        <v>9646.07</v>
      </c>
      <c r="W42" s="2">
        <v>0</v>
      </c>
      <c r="X42" s="2">
        <v>23610.58</v>
      </c>
      <c r="Y42" s="2">
        <v>10952.8</v>
      </c>
      <c r="Z42" s="2"/>
      <c r="AA42" s="2"/>
      <c r="AB42" s="2">
        <v>0</v>
      </c>
      <c r="AC42" s="2">
        <v>9959.83</v>
      </c>
      <c r="AD42" s="2">
        <v>6760.85</v>
      </c>
      <c r="AE42" s="2">
        <v>2411.07</v>
      </c>
      <c r="AF42" s="2">
        <v>4722.1</v>
      </c>
      <c r="AG42" s="2">
        <v>1845.41</v>
      </c>
      <c r="AH42" s="2">
        <v>0</v>
      </c>
      <c r="AI42" s="2">
        <v>172.74</v>
      </c>
      <c r="AJ42" s="2">
        <v>4357.43</v>
      </c>
      <c r="AK42" s="2">
        <v>29106.23</v>
      </c>
      <c r="AL42" s="2">
        <v>710.27</v>
      </c>
      <c r="AM42" s="2">
        <v>0</v>
      </c>
    </row>
    <row r="43" spans="1:39" ht="12.75">
      <c r="A43" s="2" t="s">
        <v>73</v>
      </c>
      <c r="B43" s="2" t="s">
        <v>22</v>
      </c>
      <c r="C43" s="2" t="s">
        <v>5</v>
      </c>
      <c r="D43" s="2" t="s">
        <v>118</v>
      </c>
      <c r="E43" s="2">
        <v>183854.8</v>
      </c>
      <c r="F43" s="4">
        <f t="shared" si="0"/>
        <v>16076.989237668162</v>
      </c>
      <c r="G43" s="4">
        <f t="shared" si="1"/>
        <v>15252.528251121075</v>
      </c>
      <c r="H43" s="4">
        <f t="shared" si="2"/>
        <v>49055.428699551565</v>
      </c>
      <c r="I43" s="4">
        <f t="shared" si="3"/>
        <v>48643.19820627802</v>
      </c>
      <c r="J43" s="4">
        <f t="shared" si="4"/>
        <v>10717.992825112107</v>
      </c>
      <c r="K43" s="4">
        <f t="shared" si="5"/>
        <v>2473.3829596412556</v>
      </c>
      <c r="L43" s="4">
        <f t="shared" si="6"/>
        <v>7832.37937219731</v>
      </c>
      <c r="M43" s="4"/>
      <c r="N43" s="4">
        <f t="shared" si="7"/>
        <v>24321.59910313901</v>
      </c>
      <c r="O43" s="4">
        <v>3380</v>
      </c>
      <c r="P43" s="4"/>
      <c r="Q43" s="4"/>
      <c r="R43" s="4">
        <v>3785</v>
      </c>
      <c r="S43" s="4"/>
      <c r="T43" s="4"/>
      <c r="U43" s="4">
        <v>723</v>
      </c>
      <c r="V43" s="2">
        <v>43236.58</v>
      </c>
      <c r="W43" s="2">
        <v>0</v>
      </c>
      <c r="X43" s="2">
        <v>106125.41</v>
      </c>
      <c r="Y43" s="2">
        <v>45402.17</v>
      </c>
      <c r="Z43" s="2"/>
      <c r="AA43" s="2"/>
      <c r="AB43" s="2">
        <v>0</v>
      </c>
      <c r="AC43" s="2">
        <v>41530.71</v>
      </c>
      <c r="AD43" s="2">
        <v>28508.69</v>
      </c>
      <c r="AE43" s="2">
        <v>3391.2</v>
      </c>
      <c r="AF43" s="2">
        <v>19702.65</v>
      </c>
      <c r="AG43" s="2">
        <v>8716.48</v>
      </c>
      <c r="AH43" s="2">
        <v>0</v>
      </c>
      <c r="AI43" s="2">
        <v>0</v>
      </c>
      <c r="AJ43" s="2">
        <v>18739.82</v>
      </c>
      <c r="AK43" s="2">
        <v>107345.03</v>
      </c>
      <c r="AL43" s="2">
        <v>-68.03</v>
      </c>
      <c r="AM43" s="2">
        <v>4128.87</v>
      </c>
    </row>
    <row r="44" spans="1:39" ht="12.75">
      <c r="A44" s="2" t="s">
        <v>73</v>
      </c>
      <c r="B44" s="2" t="s">
        <v>23</v>
      </c>
      <c r="C44" s="2" t="s">
        <v>5</v>
      </c>
      <c r="D44" s="2" t="s">
        <v>117</v>
      </c>
      <c r="E44" s="2">
        <v>38562.69</v>
      </c>
      <c r="F44" s="4">
        <f t="shared" si="0"/>
        <v>3372.0737892376687</v>
      </c>
      <c r="G44" s="4">
        <f t="shared" si="1"/>
        <v>3199.1469282511216</v>
      </c>
      <c r="H44" s="4">
        <f t="shared" si="2"/>
        <v>10289.148228699552</v>
      </c>
      <c r="I44" s="4">
        <f t="shared" si="3"/>
        <v>10202.684798206279</v>
      </c>
      <c r="J44" s="4">
        <f t="shared" si="4"/>
        <v>2248.0491928251126</v>
      </c>
      <c r="K44" s="4">
        <f t="shared" si="5"/>
        <v>518.7805829596413</v>
      </c>
      <c r="L44" s="4">
        <f t="shared" si="6"/>
        <v>1642.8051793721975</v>
      </c>
      <c r="M44" s="4"/>
      <c r="N44" s="4">
        <f t="shared" si="7"/>
        <v>5101.3423991031395</v>
      </c>
      <c r="O44" s="4"/>
      <c r="P44" s="4"/>
      <c r="Q44" s="4"/>
      <c r="R44" s="4"/>
      <c r="S44" s="4"/>
      <c r="T44" s="4"/>
      <c r="U44" s="4"/>
      <c r="V44" s="2">
        <v>9809.84</v>
      </c>
      <c r="W44" s="2">
        <v>0</v>
      </c>
      <c r="X44" s="2">
        <v>24876.07</v>
      </c>
      <c r="Y44" s="2">
        <v>10017.63</v>
      </c>
      <c r="Z44" s="2"/>
      <c r="AA44" s="2"/>
      <c r="AB44" s="2">
        <v>0</v>
      </c>
      <c r="AC44" s="2">
        <v>9163.89</v>
      </c>
      <c r="AD44" s="2">
        <v>6306.04</v>
      </c>
      <c r="AE44" s="2">
        <v>917.76</v>
      </c>
      <c r="AF44" s="2">
        <v>4351.75</v>
      </c>
      <c r="AG44" s="2">
        <v>2059.31</v>
      </c>
      <c r="AH44" s="2">
        <v>0</v>
      </c>
      <c r="AI44" s="2">
        <v>0</v>
      </c>
      <c r="AJ44" s="2">
        <v>4284.07</v>
      </c>
      <c r="AK44" s="2">
        <v>27528.97</v>
      </c>
      <c r="AL44" s="2">
        <v>-72.4</v>
      </c>
      <c r="AM44" s="2">
        <v>0</v>
      </c>
    </row>
    <row r="45" spans="1:39" ht="12.75">
      <c r="A45" s="2" t="s">
        <v>73</v>
      </c>
      <c r="B45" s="2" t="s">
        <v>76</v>
      </c>
      <c r="C45" s="2" t="s">
        <v>5</v>
      </c>
      <c r="D45" s="2" t="s">
        <v>117</v>
      </c>
      <c r="E45" s="2">
        <v>68337.51</v>
      </c>
      <c r="F45" s="4">
        <f t="shared" si="0"/>
        <v>5975.701547085202</v>
      </c>
      <c r="G45" s="4">
        <f t="shared" si="1"/>
        <v>5669.255313901345</v>
      </c>
      <c r="H45" s="4">
        <f t="shared" si="2"/>
        <v>18233.55087443946</v>
      </c>
      <c r="I45" s="4">
        <f t="shared" si="3"/>
        <v>18080.32775784753</v>
      </c>
      <c r="J45" s="4">
        <f t="shared" si="4"/>
        <v>3983.8010313901345</v>
      </c>
      <c r="K45" s="4">
        <f t="shared" si="5"/>
        <v>919.3386995515694</v>
      </c>
      <c r="L45" s="4">
        <f t="shared" si="6"/>
        <v>2911.239215246637</v>
      </c>
      <c r="M45" s="4"/>
      <c r="N45" s="4">
        <f t="shared" si="7"/>
        <v>9040.163878923766</v>
      </c>
      <c r="O45" s="4"/>
      <c r="P45" s="4"/>
      <c r="Q45" s="4"/>
      <c r="R45" s="4"/>
      <c r="S45" s="4"/>
      <c r="T45" s="4"/>
      <c r="U45" s="4"/>
      <c r="V45" s="2">
        <v>20175.1</v>
      </c>
      <c r="W45" s="2">
        <v>0</v>
      </c>
      <c r="X45" s="2">
        <v>49232.31</v>
      </c>
      <c r="Y45" s="2">
        <v>18866.17</v>
      </c>
      <c r="Z45" s="2"/>
      <c r="AA45" s="2"/>
      <c r="AB45" s="2">
        <v>0</v>
      </c>
      <c r="AC45" s="2">
        <v>16952.96</v>
      </c>
      <c r="AD45" s="2">
        <v>11627.36</v>
      </c>
      <c r="AE45" s="2">
        <v>1064.13</v>
      </c>
      <c r="AF45" s="2">
        <v>8110.57</v>
      </c>
      <c r="AG45" s="2">
        <v>3772.25</v>
      </c>
      <c r="AH45" s="2">
        <v>0</v>
      </c>
      <c r="AI45" s="2">
        <v>0</v>
      </c>
      <c r="AJ45" s="2">
        <v>7811.34</v>
      </c>
      <c r="AK45" s="2">
        <v>50961.88</v>
      </c>
      <c r="AL45" s="2">
        <v>5.36</v>
      </c>
      <c r="AM45" s="2">
        <v>0</v>
      </c>
    </row>
    <row r="46" spans="1:39" ht="12.75">
      <c r="A46" s="2" t="s">
        <v>73</v>
      </c>
      <c r="B46" s="2" t="s">
        <v>77</v>
      </c>
      <c r="C46" s="2" t="s">
        <v>5</v>
      </c>
      <c r="D46" s="2" t="s">
        <v>117</v>
      </c>
      <c r="E46" s="2">
        <v>50537.83</v>
      </c>
      <c r="F46" s="4">
        <f t="shared" si="0"/>
        <v>4419.227286995516</v>
      </c>
      <c r="G46" s="4">
        <f t="shared" si="1"/>
        <v>4192.600246636772</v>
      </c>
      <c r="H46" s="4">
        <f t="shared" si="2"/>
        <v>13484.308901345292</v>
      </c>
      <c r="I46" s="4">
        <f t="shared" si="3"/>
        <v>13370.99538116592</v>
      </c>
      <c r="J46" s="4">
        <f t="shared" si="4"/>
        <v>2946.1515246636777</v>
      </c>
      <c r="K46" s="4">
        <f t="shared" si="5"/>
        <v>679.8811210762332</v>
      </c>
      <c r="L46" s="4">
        <f t="shared" si="6"/>
        <v>2152.956883408072</v>
      </c>
      <c r="M46" s="4"/>
      <c r="N46" s="4">
        <f t="shared" si="7"/>
        <v>6685.49769058296</v>
      </c>
      <c r="O46" s="4"/>
      <c r="P46" s="4"/>
      <c r="Q46" s="4"/>
      <c r="R46" s="4"/>
      <c r="S46" s="4"/>
      <c r="T46" s="4"/>
      <c r="U46" s="4"/>
      <c r="V46" s="2">
        <v>13623.96</v>
      </c>
      <c r="W46" s="2">
        <v>0</v>
      </c>
      <c r="X46" s="2">
        <v>33449.25</v>
      </c>
      <c r="Y46" s="2">
        <v>13299.38</v>
      </c>
      <c r="Z46" s="2"/>
      <c r="AA46" s="2"/>
      <c r="AB46" s="2">
        <v>0</v>
      </c>
      <c r="AC46" s="2">
        <v>12165.12</v>
      </c>
      <c r="AD46" s="2">
        <v>8350.85</v>
      </c>
      <c r="AE46" s="2">
        <v>1938.56</v>
      </c>
      <c r="AF46" s="2">
        <v>5773.62</v>
      </c>
      <c r="AG46" s="2">
        <v>2901.21</v>
      </c>
      <c r="AH46" s="2">
        <v>0</v>
      </c>
      <c r="AI46" s="2">
        <v>0</v>
      </c>
      <c r="AJ46" s="2">
        <v>6621.44</v>
      </c>
      <c r="AK46" s="2">
        <v>34240.04</v>
      </c>
      <c r="AL46" s="2">
        <v>-7.08</v>
      </c>
      <c r="AM46" s="2">
        <v>0</v>
      </c>
    </row>
    <row r="47" spans="1:39" ht="12.75">
      <c r="A47" s="2" t="s">
        <v>73</v>
      </c>
      <c r="B47" s="2" t="s">
        <v>24</v>
      </c>
      <c r="C47" s="2" t="s">
        <v>5</v>
      </c>
      <c r="D47" s="2" t="s">
        <v>118</v>
      </c>
      <c r="E47" s="2">
        <v>170813.05</v>
      </c>
      <c r="F47" s="4">
        <f t="shared" si="0"/>
        <v>14936.567152466367</v>
      </c>
      <c r="G47" s="4">
        <f t="shared" si="1"/>
        <v>14170.589349775784</v>
      </c>
      <c r="H47" s="4">
        <f t="shared" si="2"/>
        <v>45575.67926008968</v>
      </c>
      <c r="I47" s="4">
        <f t="shared" si="3"/>
        <v>45192.69035874439</v>
      </c>
      <c r="J47" s="4">
        <f t="shared" si="4"/>
        <v>9957.711434977578</v>
      </c>
      <c r="K47" s="4">
        <f t="shared" si="5"/>
        <v>2297.9334080717485</v>
      </c>
      <c r="L47" s="4">
        <f t="shared" si="6"/>
        <v>7276.789125560537</v>
      </c>
      <c r="M47" s="4"/>
      <c r="N47" s="4">
        <f t="shared" si="7"/>
        <v>22596.345179372194</v>
      </c>
      <c r="O47" s="4"/>
      <c r="P47" s="4"/>
      <c r="Q47" s="4"/>
      <c r="R47" s="4"/>
      <c r="S47" s="4"/>
      <c r="T47" s="4"/>
      <c r="U47" s="4"/>
      <c r="V47" s="2">
        <v>50371.17</v>
      </c>
      <c r="W47" s="2">
        <v>0</v>
      </c>
      <c r="X47" s="2">
        <v>123432.08</v>
      </c>
      <c r="Y47" s="2">
        <v>47187.05</v>
      </c>
      <c r="Z47" s="2"/>
      <c r="AA47" s="2"/>
      <c r="AB47" s="2">
        <v>0</v>
      </c>
      <c r="AC47" s="2">
        <v>42346.51</v>
      </c>
      <c r="AD47" s="2">
        <v>28885.77</v>
      </c>
      <c r="AE47" s="2">
        <v>0</v>
      </c>
      <c r="AF47" s="2">
        <v>20307.09</v>
      </c>
      <c r="AG47" s="2">
        <v>9963.01</v>
      </c>
      <c r="AH47" s="2">
        <v>0</v>
      </c>
      <c r="AI47" s="2">
        <v>0</v>
      </c>
      <c r="AJ47" s="2">
        <v>27863.24</v>
      </c>
      <c r="AK47" s="2">
        <v>115818.69</v>
      </c>
      <c r="AL47" s="2">
        <v>366.03</v>
      </c>
      <c r="AM47" s="2">
        <v>1571.98</v>
      </c>
    </row>
    <row r="48" spans="1:39" ht="12.75">
      <c r="A48" s="2" t="s">
        <v>73</v>
      </c>
      <c r="B48" s="2" t="s">
        <v>26</v>
      </c>
      <c r="C48" s="2" t="s">
        <v>5</v>
      </c>
      <c r="D48" s="2" t="s">
        <v>117</v>
      </c>
      <c r="E48" s="2">
        <v>166010.97</v>
      </c>
      <c r="F48" s="4">
        <f t="shared" si="0"/>
        <v>14516.654327354261</v>
      </c>
      <c r="G48" s="4">
        <f t="shared" si="1"/>
        <v>13772.210515695067</v>
      </c>
      <c r="H48" s="4">
        <f t="shared" si="2"/>
        <v>44294.40679372197</v>
      </c>
      <c r="I48" s="4">
        <f t="shared" si="3"/>
        <v>43922.18488789238</v>
      </c>
      <c r="J48" s="4">
        <f t="shared" si="4"/>
        <v>9677.769551569507</v>
      </c>
      <c r="K48" s="4">
        <f t="shared" si="5"/>
        <v>2233.3314349775787</v>
      </c>
      <c r="L48" s="4">
        <f t="shared" si="6"/>
        <v>7072.216210762333</v>
      </c>
      <c r="M48" s="4"/>
      <c r="N48" s="4">
        <f t="shared" si="7"/>
        <v>21961.09244394619</v>
      </c>
      <c r="O48" s="4"/>
      <c r="P48" s="4"/>
      <c r="Q48" s="4"/>
      <c r="R48" s="4"/>
      <c r="S48" s="4"/>
      <c r="T48" s="4">
        <v>6750</v>
      </c>
      <c r="U48" s="4"/>
      <c r="V48" s="2">
        <v>40788.11</v>
      </c>
      <c r="W48" s="2">
        <v>0</v>
      </c>
      <c r="X48" s="2">
        <v>107766.38</v>
      </c>
      <c r="Y48" s="2">
        <v>43305.36</v>
      </c>
      <c r="Z48" s="2"/>
      <c r="AA48" s="2"/>
      <c r="AB48" s="2">
        <v>0</v>
      </c>
      <c r="AC48" s="2">
        <v>39532.68</v>
      </c>
      <c r="AD48" s="2">
        <v>27126.01</v>
      </c>
      <c r="AE48" s="2">
        <v>0</v>
      </c>
      <c r="AF48" s="2">
        <v>18775.06</v>
      </c>
      <c r="AG48" s="2">
        <v>8544.96</v>
      </c>
      <c r="AH48" s="2">
        <v>0</v>
      </c>
      <c r="AI48" s="2">
        <v>0</v>
      </c>
      <c r="AJ48" s="2">
        <v>19307.42</v>
      </c>
      <c r="AK48" s="2">
        <v>107399.17</v>
      </c>
      <c r="AL48" s="2">
        <v>192.79</v>
      </c>
      <c r="AM48" s="2">
        <v>0</v>
      </c>
    </row>
    <row r="49" spans="1:39" ht="12.75">
      <c r="A49" s="2" t="s">
        <v>73</v>
      </c>
      <c r="B49" s="2" t="s">
        <v>14</v>
      </c>
      <c r="C49" s="2" t="s">
        <v>5</v>
      </c>
      <c r="D49" s="2" t="s">
        <v>117</v>
      </c>
      <c r="E49" s="2">
        <v>42733.64</v>
      </c>
      <c r="F49" s="4">
        <f t="shared" si="0"/>
        <v>3736.798116591928</v>
      </c>
      <c r="G49" s="4">
        <f t="shared" si="1"/>
        <v>3545.167443946188</v>
      </c>
      <c r="H49" s="4">
        <f t="shared" si="2"/>
        <v>11402.025022421523</v>
      </c>
      <c r="I49" s="4">
        <f t="shared" si="3"/>
        <v>11306.209686098653</v>
      </c>
      <c r="J49" s="4">
        <f t="shared" si="4"/>
        <v>2491.1987443946186</v>
      </c>
      <c r="K49" s="4">
        <f t="shared" si="5"/>
        <v>574.8920179372197</v>
      </c>
      <c r="L49" s="4">
        <f t="shared" si="6"/>
        <v>1820.4913901345292</v>
      </c>
      <c r="M49" s="4"/>
      <c r="N49" s="4">
        <f t="shared" si="7"/>
        <v>5653.1048430493265</v>
      </c>
      <c r="O49" s="4"/>
      <c r="P49" s="4"/>
      <c r="Q49" s="4"/>
      <c r="R49" s="4"/>
      <c r="S49" s="4"/>
      <c r="T49" s="4"/>
      <c r="U49" s="4"/>
      <c r="V49" s="2">
        <v>0</v>
      </c>
      <c r="W49" s="2">
        <v>0</v>
      </c>
      <c r="X49" s="2">
        <v>17824.36</v>
      </c>
      <c r="Y49" s="2">
        <v>9273.23</v>
      </c>
      <c r="Z49" s="2"/>
      <c r="AA49" s="2"/>
      <c r="AB49" s="2">
        <v>0</v>
      </c>
      <c r="AC49" s="2">
        <v>8374.5</v>
      </c>
      <c r="AD49" s="2">
        <v>5729.39</v>
      </c>
      <c r="AE49" s="2">
        <v>0</v>
      </c>
      <c r="AF49" s="2">
        <v>3997.32</v>
      </c>
      <c r="AG49" s="2">
        <v>1501.3</v>
      </c>
      <c r="AH49" s="2">
        <v>0</v>
      </c>
      <c r="AI49" s="2">
        <v>0</v>
      </c>
      <c r="AJ49" s="2">
        <v>4081.8</v>
      </c>
      <c r="AK49" s="2">
        <v>14641.86</v>
      </c>
      <c r="AL49" s="2">
        <v>430.55</v>
      </c>
      <c r="AM49" s="2">
        <v>0</v>
      </c>
    </row>
    <row r="50" spans="1:39" ht="12.75">
      <c r="A50" s="2" t="s">
        <v>157</v>
      </c>
      <c r="B50" s="2" t="s">
        <v>12</v>
      </c>
      <c r="C50" s="2" t="s">
        <v>5</v>
      </c>
      <c r="D50" s="2" t="s">
        <v>117</v>
      </c>
      <c r="E50" s="2">
        <v>40065.78</v>
      </c>
      <c r="F50" s="4">
        <f t="shared" si="0"/>
        <v>3503.509910313901</v>
      </c>
      <c r="G50" s="4">
        <f t="shared" si="1"/>
        <v>3323.842735426009</v>
      </c>
      <c r="H50" s="4">
        <f t="shared" si="2"/>
        <v>10690.196905829594</v>
      </c>
      <c r="I50" s="4">
        <f t="shared" si="3"/>
        <v>10600.36331838565</v>
      </c>
      <c r="J50" s="4">
        <f t="shared" si="4"/>
        <v>2335.673273542601</v>
      </c>
      <c r="K50" s="4">
        <f t="shared" si="5"/>
        <v>539.0015246636771</v>
      </c>
      <c r="L50" s="4">
        <f t="shared" si="6"/>
        <v>1706.8381614349773</v>
      </c>
      <c r="M50" s="4">
        <f aca="true" t="shared" si="8" ref="M50:M61">E50/4.46*0.23</f>
        <v>2066.1725112107624</v>
      </c>
      <c r="N50" s="4">
        <f t="shared" si="7"/>
        <v>5300.181659192825</v>
      </c>
      <c r="O50" s="4">
        <v>88869</v>
      </c>
      <c r="P50" s="4"/>
      <c r="Q50" s="4"/>
      <c r="R50" s="4"/>
      <c r="S50" s="4"/>
      <c r="T50" s="4"/>
      <c r="U50" s="4"/>
      <c r="V50" s="2">
        <v>8975.93</v>
      </c>
      <c r="W50" s="2">
        <v>0</v>
      </c>
      <c r="X50" s="2">
        <v>22024.77</v>
      </c>
      <c r="Y50" s="2">
        <v>9682.98</v>
      </c>
      <c r="Z50" s="2"/>
      <c r="AA50" s="2"/>
      <c r="AB50" s="2">
        <v>0</v>
      </c>
      <c r="AC50" s="2">
        <v>8849.94</v>
      </c>
      <c r="AD50" s="2">
        <v>6075.56</v>
      </c>
      <c r="AE50" s="2">
        <v>0</v>
      </c>
      <c r="AF50" s="2">
        <v>4200.75</v>
      </c>
      <c r="AG50" s="2">
        <v>1925.7</v>
      </c>
      <c r="AH50" s="2">
        <v>0</v>
      </c>
      <c r="AI50" s="2">
        <v>0</v>
      </c>
      <c r="AJ50" s="2">
        <v>5456.67</v>
      </c>
      <c r="AK50" s="2">
        <v>7647.49</v>
      </c>
      <c r="AL50" s="2">
        <v>-7.11</v>
      </c>
      <c r="AM50" s="2">
        <v>0</v>
      </c>
    </row>
    <row r="51" spans="1:39" ht="12.75">
      <c r="A51" s="2" t="s">
        <v>158</v>
      </c>
      <c r="B51" s="2" t="s">
        <v>45</v>
      </c>
      <c r="C51" s="2" t="s">
        <v>5</v>
      </c>
      <c r="D51" s="2" t="s">
        <v>117</v>
      </c>
      <c r="E51" s="2">
        <v>29435.5</v>
      </c>
      <c r="F51" s="4">
        <f t="shared" si="0"/>
        <v>2573.9562780269057</v>
      </c>
      <c r="G51" s="4">
        <f t="shared" si="1"/>
        <v>2441.958520179372</v>
      </c>
      <c r="H51" s="4">
        <f t="shared" si="2"/>
        <v>7853.86659192825</v>
      </c>
      <c r="I51" s="4">
        <f t="shared" si="3"/>
        <v>7787.867713004483</v>
      </c>
      <c r="J51" s="4">
        <f t="shared" si="4"/>
        <v>1715.9708520179372</v>
      </c>
      <c r="K51" s="4">
        <f t="shared" si="5"/>
        <v>395.9932735426009</v>
      </c>
      <c r="L51" s="4">
        <f t="shared" si="6"/>
        <v>1253.9786995515694</v>
      </c>
      <c r="M51" s="4">
        <f t="shared" si="8"/>
        <v>1517.9742152466367</v>
      </c>
      <c r="N51" s="4">
        <f t="shared" si="7"/>
        <v>3893.9338565022417</v>
      </c>
      <c r="O51" s="4"/>
      <c r="P51" s="4"/>
      <c r="Q51" s="4"/>
      <c r="R51" s="4"/>
      <c r="S51" s="4"/>
      <c r="T51" s="4"/>
      <c r="U51" s="4"/>
      <c r="V51" s="2">
        <v>7653.46</v>
      </c>
      <c r="W51" s="2">
        <v>0</v>
      </c>
      <c r="X51" s="2">
        <v>18789.89</v>
      </c>
      <c r="Y51" s="2">
        <v>7611.92</v>
      </c>
      <c r="Z51" s="2"/>
      <c r="AA51" s="2"/>
      <c r="AB51" s="2">
        <v>0</v>
      </c>
      <c r="AC51" s="2">
        <v>6962.63</v>
      </c>
      <c r="AD51" s="2">
        <v>4779.58</v>
      </c>
      <c r="AE51" s="2">
        <v>0</v>
      </c>
      <c r="AF51" s="2">
        <v>3304.22</v>
      </c>
      <c r="AG51" s="2">
        <v>1560.79</v>
      </c>
      <c r="AH51" s="2">
        <v>0</v>
      </c>
      <c r="AI51" s="2">
        <v>0</v>
      </c>
      <c r="AJ51" s="2">
        <v>3159.64</v>
      </c>
      <c r="AK51" s="2">
        <v>12881.31</v>
      </c>
      <c r="AL51" s="2">
        <v>0</v>
      </c>
      <c r="AM51" s="2">
        <v>0</v>
      </c>
    </row>
    <row r="52" spans="1:39" ht="12.75">
      <c r="A52" s="2" t="s">
        <v>158</v>
      </c>
      <c r="B52" s="2" t="s">
        <v>46</v>
      </c>
      <c r="C52" s="2" t="s">
        <v>5</v>
      </c>
      <c r="D52" s="2" t="s">
        <v>117</v>
      </c>
      <c r="E52" s="2">
        <v>28864.11</v>
      </c>
      <c r="F52" s="4">
        <f t="shared" si="0"/>
        <v>2523.99168161435</v>
      </c>
      <c r="G52" s="4">
        <f t="shared" si="1"/>
        <v>2394.556210762332</v>
      </c>
      <c r="H52" s="4">
        <f t="shared" si="2"/>
        <v>7701.410515695066</v>
      </c>
      <c r="I52" s="4">
        <f t="shared" si="3"/>
        <v>7636.692780269058</v>
      </c>
      <c r="J52" s="4">
        <f t="shared" si="4"/>
        <v>1682.6611210762333</v>
      </c>
      <c r="K52" s="4">
        <f t="shared" si="5"/>
        <v>388.3064125560538</v>
      </c>
      <c r="L52" s="4">
        <f t="shared" si="6"/>
        <v>1229.6369730941703</v>
      </c>
      <c r="M52" s="4">
        <f t="shared" si="8"/>
        <v>1488.5079147982062</v>
      </c>
      <c r="N52" s="4">
        <f t="shared" si="7"/>
        <v>3818.346390134529</v>
      </c>
      <c r="O52" s="4"/>
      <c r="P52" s="4"/>
      <c r="Q52" s="4"/>
      <c r="R52" s="4"/>
      <c r="S52" s="4"/>
      <c r="T52" s="4"/>
      <c r="U52" s="4"/>
      <c r="V52" s="2">
        <v>6461.72</v>
      </c>
      <c r="W52" s="2">
        <v>0</v>
      </c>
      <c r="X52" s="2">
        <v>15831.42</v>
      </c>
      <c r="Y52" s="2">
        <v>6984.14</v>
      </c>
      <c r="Z52" s="2"/>
      <c r="AA52" s="2"/>
      <c r="AB52" s="2">
        <v>0</v>
      </c>
      <c r="AC52" s="2">
        <v>6388.66</v>
      </c>
      <c r="AD52" s="2">
        <v>4385.31</v>
      </c>
      <c r="AE52" s="2">
        <v>0</v>
      </c>
      <c r="AF52" s="2">
        <v>3022.89</v>
      </c>
      <c r="AG52" s="2">
        <v>1329.42</v>
      </c>
      <c r="AH52" s="2">
        <v>0</v>
      </c>
      <c r="AI52" s="2">
        <v>0</v>
      </c>
      <c r="AJ52" s="2">
        <v>1199.4</v>
      </c>
      <c r="AK52" s="2">
        <v>12632.56</v>
      </c>
      <c r="AL52" s="2">
        <v>100.29</v>
      </c>
      <c r="AM52" s="2">
        <v>2081.66</v>
      </c>
    </row>
    <row r="53" spans="1:39" ht="12.75">
      <c r="A53" s="2" t="s">
        <v>157</v>
      </c>
      <c r="B53" s="2" t="s">
        <v>34</v>
      </c>
      <c r="C53" s="2" t="s">
        <v>5</v>
      </c>
      <c r="D53" s="2" t="s">
        <v>117</v>
      </c>
      <c r="E53" s="2">
        <v>19537.29</v>
      </c>
      <c r="F53" s="4">
        <f t="shared" si="0"/>
        <v>1708.4177354260091</v>
      </c>
      <c r="G53" s="4">
        <f t="shared" si="1"/>
        <v>1620.8065695067266</v>
      </c>
      <c r="H53" s="4">
        <f t="shared" si="2"/>
        <v>5212.864372197309</v>
      </c>
      <c r="I53" s="4">
        <f t="shared" si="3"/>
        <v>5169.058789237669</v>
      </c>
      <c r="J53" s="4">
        <f t="shared" si="4"/>
        <v>1138.9451569506728</v>
      </c>
      <c r="K53" s="4">
        <f t="shared" si="5"/>
        <v>262.83349775784757</v>
      </c>
      <c r="L53" s="4">
        <f t="shared" si="6"/>
        <v>832.306076233184</v>
      </c>
      <c r="M53" s="4">
        <f t="shared" si="8"/>
        <v>1007.528408071749</v>
      </c>
      <c r="N53" s="4">
        <f t="shared" si="7"/>
        <v>2584.5293946188344</v>
      </c>
      <c r="O53" s="4"/>
      <c r="P53" s="4"/>
      <c r="Q53" s="4"/>
      <c r="R53" s="4"/>
      <c r="S53" s="4"/>
      <c r="T53" s="4"/>
      <c r="U53" s="4"/>
      <c r="V53" s="2">
        <v>6352</v>
      </c>
      <c r="W53" s="2">
        <v>0</v>
      </c>
      <c r="X53" s="2">
        <v>15594.82</v>
      </c>
      <c r="Y53" s="2">
        <v>5650.85</v>
      </c>
      <c r="Z53" s="2"/>
      <c r="AA53" s="2"/>
      <c r="AB53" s="2">
        <v>0</v>
      </c>
      <c r="AC53" s="2">
        <v>5168.87</v>
      </c>
      <c r="AD53" s="2">
        <v>3548.26</v>
      </c>
      <c r="AE53" s="2">
        <v>0</v>
      </c>
      <c r="AF53" s="2">
        <v>2453.24</v>
      </c>
      <c r="AG53" s="2">
        <v>1464.35</v>
      </c>
      <c r="AH53" s="2">
        <v>0</v>
      </c>
      <c r="AI53" s="2">
        <v>0</v>
      </c>
      <c r="AJ53" s="2">
        <v>3132</v>
      </c>
      <c r="AK53" s="2">
        <v>11124.38</v>
      </c>
      <c r="AL53" s="2">
        <v>0</v>
      </c>
      <c r="AM53" s="2">
        <v>0</v>
      </c>
    </row>
    <row r="54" spans="1:39" ht="12.75">
      <c r="A54" s="2" t="s">
        <v>158</v>
      </c>
      <c r="B54" s="2" t="s">
        <v>35</v>
      </c>
      <c r="C54" s="2" t="s">
        <v>5</v>
      </c>
      <c r="D54" s="2" t="s">
        <v>117</v>
      </c>
      <c r="E54" s="2">
        <v>30553.63</v>
      </c>
      <c r="F54" s="4">
        <f t="shared" si="0"/>
        <v>2671.7299775784754</v>
      </c>
      <c r="G54" s="4">
        <f t="shared" si="1"/>
        <v>2534.7181838565025</v>
      </c>
      <c r="H54" s="4">
        <f t="shared" si="2"/>
        <v>8152.201726457399</v>
      </c>
      <c r="I54" s="4">
        <f t="shared" si="3"/>
        <v>8083.695829596412</v>
      </c>
      <c r="J54" s="4">
        <f t="shared" si="4"/>
        <v>1781.1533183856504</v>
      </c>
      <c r="K54" s="4">
        <f t="shared" si="5"/>
        <v>411.03538116591926</v>
      </c>
      <c r="L54" s="4">
        <f t="shared" si="6"/>
        <v>1301.6120403587445</v>
      </c>
      <c r="M54" s="4">
        <f t="shared" si="8"/>
        <v>1575.6356278026908</v>
      </c>
      <c r="N54" s="4">
        <f t="shared" si="7"/>
        <v>4041.847914798206</v>
      </c>
      <c r="O54" s="4">
        <v>152</v>
      </c>
      <c r="P54" s="4"/>
      <c r="Q54" s="4"/>
      <c r="R54" s="4"/>
      <c r="S54" s="4"/>
      <c r="T54" s="4"/>
      <c r="U54" s="4"/>
      <c r="V54" s="2">
        <v>9935.7</v>
      </c>
      <c r="W54" s="2">
        <v>0</v>
      </c>
      <c r="X54" s="2">
        <v>24371.37</v>
      </c>
      <c r="Y54" s="2">
        <v>8841.27</v>
      </c>
      <c r="Z54" s="2"/>
      <c r="AA54" s="2"/>
      <c r="AB54" s="2">
        <v>0</v>
      </c>
      <c r="AC54" s="2">
        <v>8070.94</v>
      </c>
      <c r="AD54" s="2">
        <v>5124.25</v>
      </c>
      <c r="AE54" s="2">
        <v>0</v>
      </c>
      <c r="AF54" s="2">
        <v>3833.89</v>
      </c>
      <c r="AG54" s="2">
        <v>2263.84</v>
      </c>
      <c r="AH54" s="2">
        <v>0</v>
      </c>
      <c r="AI54" s="2">
        <v>0</v>
      </c>
      <c r="AJ54" s="2">
        <v>0</v>
      </c>
      <c r="AK54" s="2">
        <v>11110.09</v>
      </c>
      <c r="AL54" s="2">
        <v>-4.4</v>
      </c>
      <c r="AM54" s="2">
        <v>0</v>
      </c>
    </row>
    <row r="55" spans="1:39" ht="12.75">
      <c r="A55" s="2" t="s">
        <v>157</v>
      </c>
      <c r="B55" s="2" t="s">
        <v>78</v>
      </c>
      <c r="C55" s="2" t="s">
        <v>5</v>
      </c>
      <c r="D55" s="2" t="s">
        <v>117</v>
      </c>
      <c r="E55" s="2">
        <v>118476.74</v>
      </c>
      <c r="F55" s="4">
        <f t="shared" si="0"/>
        <v>10360.073677130045</v>
      </c>
      <c r="G55" s="4">
        <f t="shared" si="1"/>
        <v>9828.787847533633</v>
      </c>
      <c r="H55" s="4">
        <f t="shared" si="2"/>
        <v>31611.50686098655</v>
      </c>
      <c r="I55" s="4">
        <f t="shared" si="3"/>
        <v>31345.86394618834</v>
      </c>
      <c r="J55" s="4">
        <f t="shared" si="4"/>
        <v>6906.715784753364</v>
      </c>
      <c r="K55" s="4">
        <f t="shared" si="5"/>
        <v>1593.8574887892378</v>
      </c>
      <c r="L55" s="4">
        <f t="shared" si="6"/>
        <v>5047.21538116592</v>
      </c>
      <c r="M55" s="4">
        <f t="shared" si="8"/>
        <v>6109.787040358745</v>
      </c>
      <c r="N55" s="4">
        <f t="shared" si="7"/>
        <v>15672.93197309417</v>
      </c>
      <c r="O55" s="4"/>
      <c r="P55" s="4"/>
      <c r="Q55" s="4"/>
      <c r="R55" s="4"/>
      <c r="S55" s="4"/>
      <c r="T55" s="4"/>
      <c r="U55" s="4">
        <v>42942.6</v>
      </c>
      <c r="V55" s="2">
        <v>34983.52</v>
      </c>
      <c r="W55" s="2">
        <v>0</v>
      </c>
      <c r="X55" s="2">
        <v>85881.6</v>
      </c>
      <c r="Y55" s="2">
        <v>32606.2</v>
      </c>
      <c r="Z55" s="2"/>
      <c r="AA55" s="2"/>
      <c r="AB55" s="2">
        <v>0</v>
      </c>
      <c r="AC55" s="2">
        <v>29826</v>
      </c>
      <c r="AD55" s="2">
        <v>20473.54</v>
      </c>
      <c r="AE55" s="2">
        <v>5086.37</v>
      </c>
      <c r="AF55" s="2">
        <v>14152.6</v>
      </c>
      <c r="AG55" s="2">
        <v>7201.27</v>
      </c>
      <c r="AH55" s="2">
        <v>0</v>
      </c>
      <c r="AI55" s="2">
        <v>0</v>
      </c>
      <c r="AJ55" s="2">
        <v>14986.62</v>
      </c>
      <c r="AK55" s="2">
        <v>61733.25</v>
      </c>
      <c r="AL55" s="2">
        <v>0</v>
      </c>
      <c r="AM55" s="2">
        <v>2658</v>
      </c>
    </row>
    <row r="56" spans="1:39" ht="12.75">
      <c r="A56" s="2" t="s">
        <v>157</v>
      </c>
      <c r="B56" s="2" t="s">
        <v>51</v>
      </c>
      <c r="C56" s="2" t="s">
        <v>5</v>
      </c>
      <c r="D56" s="2" t="s">
        <v>117</v>
      </c>
      <c r="E56" s="2">
        <v>54737.9</v>
      </c>
      <c r="F56" s="4">
        <f t="shared" si="0"/>
        <v>4786.497982062781</v>
      </c>
      <c r="G56" s="4">
        <f t="shared" si="1"/>
        <v>4541.036547085202</v>
      </c>
      <c r="H56" s="4">
        <f t="shared" si="2"/>
        <v>14604.95538116592</v>
      </c>
      <c r="I56" s="4">
        <f t="shared" si="3"/>
        <v>14482.22466367713</v>
      </c>
      <c r="J56" s="4">
        <f t="shared" si="4"/>
        <v>3190.9986547085205</v>
      </c>
      <c r="K56" s="4">
        <f t="shared" si="5"/>
        <v>736.3843049327355</v>
      </c>
      <c r="L56" s="4">
        <f t="shared" si="6"/>
        <v>2331.8836322869956</v>
      </c>
      <c r="M56" s="4">
        <f t="shared" si="8"/>
        <v>2822.806502242153</v>
      </c>
      <c r="N56" s="4">
        <f t="shared" si="7"/>
        <v>7241.112331838565</v>
      </c>
      <c r="O56" s="4"/>
      <c r="P56" s="4"/>
      <c r="Q56" s="4"/>
      <c r="R56" s="4"/>
      <c r="S56" s="4"/>
      <c r="T56" s="4"/>
      <c r="U56" s="4"/>
      <c r="V56" s="2">
        <v>14557.49</v>
      </c>
      <c r="W56" s="2">
        <v>0</v>
      </c>
      <c r="X56" s="2">
        <v>35369.22</v>
      </c>
      <c r="Y56" s="2">
        <v>14328.6</v>
      </c>
      <c r="Z56" s="2"/>
      <c r="AA56" s="2"/>
      <c r="AB56" s="2">
        <v>0</v>
      </c>
      <c r="AC56" s="2">
        <v>12773.91</v>
      </c>
      <c r="AD56" s="2">
        <v>8741.43</v>
      </c>
      <c r="AE56" s="2">
        <v>2753.74</v>
      </c>
      <c r="AF56" s="2">
        <v>6121.92</v>
      </c>
      <c r="AG56" s="2">
        <v>2602.13</v>
      </c>
      <c r="AH56" s="2">
        <v>0</v>
      </c>
      <c r="AI56" s="2">
        <v>0</v>
      </c>
      <c r="AJ56" s="2">
        <v>5094.54</v>
      </c>
      <c r="AK56" s="2">
        <v>31122.25</v>
      </c>
      <c r="AL56" s="2">
        <v>437.92</v>
      </c>
      <c r="AM56" s="2">
        <v>3164.3</v>
      </c>
    </row>
    <row r="57" spans="1:39" ht="12.75">
      <c r="A57" s="2" t="s">
        <v>157</v>
      </c>
      <c r="B57" s="2" t="s">
        <v>52</v>
      </c>
      <c r="C57" s="2" t="s">
        <v>5</v>
      </c>
      <c r="D57" s="2" t="s">
        <v>117</v>
      </c>
      <c r="E57" s="2">
        <v>72171.91</v>
      </c>
      <c r="F57" s="4">
        <f t="shared" si="0"/>
        <v>6310.996614349777</v>
      </c>
      <c r="G57" s="4">
        <f t="shared" si="1"/>
        <v>5987.355762331839</v>
      </c>
      <c r="H57" s="4">
        <f t="shared" si="2"/>
        <v>19256.630695067266</v>
      </c>
      <c r="I57" s="4">
        <f t="shared" si="3"/>
        <v>19094.810269058296</v>
      </c>
      <c r="J57" s="4">
        <f t="shared" si="4"/>
        <v>4207.331076233185</v>
      </c>
      <c r="K57" s="4">
        <f t="shared" si="5"/>
        <v>970.9225560538117</v>
      </c>
      <c r="L57" s="4">
        <f t="shared" si="6"/>
        <v>3074.588094170404</v>
      </c>
      <c r="M57" s="4">
        <f t="shared" si="8"/>
        <v>3721.8697982062786</v>
      </c>
      <c r="N57" s="4">
        <f t="shared" si="7"/>
        <v>9547.405134529148</v>
      </c>
      <c r="O57" s="4"/>
      <c r="P57" s="4"/>
      <c r="Q57" s="4"/>
      <c r="R57" s="4"/>
      <c r="S57" s="4"/>
      <c r="T57" s="4"/>
      <c r="U57" s="4">
        <v>10739</v>
      </c>
      <c r="V57" s="2">
        <v>20141.39</v>
      </c>
      <c r="W57" s="2">
        <v>0</v>
      </c>
      <c r="X57" s="2">
        <v>49449.25</v>
      </c>
      <c r="Y57" s="2">
        <v>19313.23</v>
      </c>
      <c r="Z57" s="2"/>
      <c r="AA57" s="2"/>
      <c r="AB57" s="2">
        <v>0</v>
      </c>
      <c r="AC57" s="2">
        <v>17665.09</v>
      </c>
      <c r="AD57" s="2">
        <v>12125.63</v>
      </c>
      <c r="AE57" s="2">
        <v>2593.66</v>
      </c>
      <c r="AF57" s="2">
        <v>8382.03</v>
      </c>
      <c r="AG57" s="2">
        <v>4444.08</v>
      </c>
      <c r="AH57" s="2">
        <v>0</v>
      </c>
      <c r="AI57" s="2">
        <v>0</v>
      </c>
      <c r="AJ57" s="2">
        <v>5029.56</v>
      </c>
      <c r="AK57" s="2">
        <v>29965.38</v>
      </c>
      <c r="AL57" s="2">
        <v>29.19</v>
      </c>
      <c r="AM57" s="2">
        <v>0</v>
      </c>
    </row>
    <row r="58" spans="1:39" ht="12.75">
      <c r="A58" s="2" t="s">
        <v>157</v>
      </c>
      <c r="B58" s="2" t="s">
        <v>79</v>
      </c>
      <c r="C58" s="2" t="s">
        <v>5</v>
      </c>
      <c r="D58" s="2" t="s">
        <v>117</v>
      </c>
      <c r="E58" s="2">
        <v>66646.72</v>
      </c>
      <c r="F58" s="4">
        <f t="shared" si="0"/>
        <v>5827.8521973094175</v>
      </c>
      <c r="G58" s="4">
        <f t="shared" si="1"/>
        <v>5528.98798206278</v>
      </c>
      <c r="H58" s="4">
        <f t="shared" si="2"/>
        <v>17782.420807174887</v>
      </c>
      <c r="I58" s="4">
        <f t="shared" si="3"/>
        <v>17632.98869955157</v>
      </c>
      <c r="J58" s="4">
        <f t="shared" si="4"/>
        <v>3885.2347982062784</v>
      </c>
      <c r="K58" s="4">
        <f t="shared" si="5"/>
        <v>896.5926457399103</v>
      </c>
      <c r="L58" s="4">
        <f t="shared" si="6"/>
        <v>2839.210044843049</v>
      </c>
      <c r="M58" s="4">
        <f t="shared" si="8"/>
        <v>3436.938475336323</v>
      </c>
      <c r="N58" s="4">
        <f t="shared" si="7"/>
        <v>8816.494349775785</v>
      </c>
      <c r="O58" s="4"/>
      <c r="P58" s="4"/>
      <c r="Q58" s="4"/>
      <c r="R58" s="4"/>
      <c r="S58" s="4"/>
      <c r="T58" s="4"/>
      <c r="U58" s="4"/>
      <c r="V58" s="2">
        <v>20399.89</v>
      </c>
      <c r="W58" s="2">
        <v>0</v>
      </c>
      <c r="X58" s="2">
        <v>50065.64</v>
      </c>
      <c r="Y58" s="2">
        <v>18696</v>
      </c>
      <c r="Z58" s="2"/>
      <c r="AA58" s="2"/>
      <c r="AB58" s="2">
        <v>0</v>
      </c>
      <c r="AC58" s="2">
        <v>16613.44</v>
      </c>
      <c r="AD58" s="2">
        <v>11704.37</v>
      </c>
      <c r="AE58" s="2">
        <v>1642.24</v>
      </c>
      <c r="AF58" s="2">
        <v>8103.23</v>
      </c>
      <c r="AG58" s="2">
        <v>4267.7</v>
      </c>
      <c r="AH58" s="2">
        <v>0</v>
      </c>
      <c r="AI58" s="2">
        <v>0</v>
      </c>
      <c r="AJ58" s="2">
        <v>10532.77</v>
      </c>
      <c r="AK58" s="2">
        <v>41917.26</v>
      </c>
      <c r="AL58" s="2">
        <v>5.34</v>
      </c>
      <c r="AM58" s="2">
        <v>0</v>
      </c>
    </row>
    <row r="59" spans="1:39" ht="12.75">
      <c r="A59" s="2" t="s">
        <v>157</v>
      </c>
      <c r="B59" s="2" t="s">
        <v>53</v>
      </c>
      <c r="C59" s="2" t="s">
        <v>5</v>
      </c>
      <c r="D59" s="2" t="s">
        <v>117</v>
      </c>
      <c r="E59" s="2">
        <v>10067.16</v>
      </c>
      <c r="F59" s="4">
        <f t="shared" si="0"/>
        <v>880.312197309417</v>
      </c>
      <c r="G59" s="4">
        <f t="shared" si="1"/>
        <v>835.1679820627802</v>
      </c>
      <c r="H59" s="4">
        <f t="shared" si="2"/>
        <v>2686.0808071748875</v>
      </c>
      <c r="I59" s="4">
        <f t="shared" si="3"/>
        <v>2663.508699551569</v>
      </c>
      <c r="J59" s="4">
        <f t="shared" si="4"/>
        <v>586.874798206278</v>
      </c>
      <c r="K59" s="4">
        <f t="shared" si="5"/>
        <v>135.4326457399103</v>
      </c>
      <c r="L59" s="4">
        <f t="shared" si="6"/>
        <v>428.8700448430493</v>
      </c>
      <c r="M59" s="4">
        <f t="shared" si="8"/>
        <v>519.1584753363229</v>
      </c>
      <c r="N59" s="4">
        <f t="shared" si="7"/>
        <v>1331.7543497757845</v>
      </c>
      <c r="O59" s="4">
        <v>271160</v>
      </c>
      <c r="P59" s="4"/>
      <c r="Q59" s="4"/>
      <c r="R59" s="4">
        <v>22133</v>
      </c>
      <c r="S59" s="4"/>
      <c r="T59" s="4"/>
      <c r="U59" s="4"/>
      <c r="V59" s="2">
        <v>0</v>
      </c>
      <c r="W59" s="2">
        <v>0</v>
      </c>
      <c r="X59" s="2">
        <v>0</v>
      </c>
      <c r="Y59" s="2">
        <v>1371.43</v>
      </c>
      <c r="Z59" s="2"/>
      <c r="AA59" s="2"/>
      <c r="AB59" s="2">
        <v>0</v>
      </c>
      <c r="AC59" s="2">
        <v>1254.42</v>
      </c>
      <c r="AD59" s="2">
        <v>744.19</v>
      </c>
      <c r="AE59" s="2">
        <v>0</v>
      </c>
      <c r="AF59" s="2">
        <v>595.29</v>
      </c>
      <c r="AG59" s="2">
        <v>0</v>
      </c>
      <c r="AH59" s="2">
        <v>0</v>
      </c>
      <c r="AI59" s="2">
        <v>0</v>
      </c>
      <c r="AJ59" s="2">
        <v>527.72</v>
      </c>
      <c r="AK59" s="2">
        <v>3324.87</v>
      </c>
      <c r="AL59" s="2">
        <v>0</v>
      </c>
      <c r="AM59" s="2">
        <v>0</v>
      </c>
    </row>
    <row r="60" spans="1:39" ht="12.75">
      <c r="A60" s="2" t="s">
        <v>159</v>
      </c>
      <c r="B60" s="2" t="s">
        <v>22</v>
      </c>
      <c r="C60" s="2" t="s">
        <v>5</v>
      </c>
      <c r="D60" s="2" t="s">
        <v>118</v>
      </c>
      <c r="E60" s="2">
        <v>17152.51</v>
      </c>
      <c r="F60" s="4">
        <f t="shared" si="0"/>
        <v>1499.8831614349774</v>
      </c>
      <c r="G60" s="4">
        <f t="shared" si="1"/>
        <v>1422.9660762331837</v>
      </c>
      <c r="H60" s="4">
        <f t="shared" si="2"/>
        <v>4576.5665695067255</v>
      </c>
      <c r="I60" s="4">
        <f t="shared" si="3"/>
        <v>4538.108026905829</v>
      </c>
      <c r="J60" s="4">
        <f t="shared" si="4"/>
        <v>999.9221076233183</v>
      </c>
      <c r="K60" s="4">
        <f t="shared" si="5"/>
        <v>230.75125560538115</v>
      </c>
      <c r="L60" s="4">
        <f t="shared" si="6"/>
        <v>730.7123094170403</v>
      </c>
      <c r="M60" s="4">
        <f t="shared" si="8"/>
        <v>884.5464798206277</v>
      </c>
      <c r="N60" s="4">
        <f t="shared" si="7"/>
        <v>2269.0540134529147</v>
      </c>
      <c r="O60" s="4">
        <v>1279</v>
      </c>
      <c r="P60" s="4"/>
      <c r="Q60" s="4"/>
      <c r="R60" s="4"/>
      <c r="S60" s="4"/>
      <c r="T60" s="4">
        <v>57500</v>
      </c>
      <c r="U60" s="4"/>
      <c r="V60" s="2">
        <v>0</v>
      </c>
      <c r="W60" s="2">
        <v>0</v>
      </c>
      <c r="X60" s="2">
        <v>9521.58</v>
      </c>
      <c r="Y60" s="2">
        <v>4161.82</v>
      </c>
      <c r="Z60" s="2"/>
      <c r="AA60" s="2"/>
      <c r="AB60" s="2">
        <v>0</v>
      </c>
      <c r="AC60" s="2">
        <v>3806.82</v>
      </c>
      <c r="AD60" s="2">
        <v>645.25</v>
      </c>
      <c r="AE60" s="2">
        <v>0</v>
      </c>
      <c r="AF60" s="2">
        <v>0</v>
      </c>
      <c r="AG60" s="2">
        <v>835.45</v>
      </c>
      <c r="AH60" s="2">
        <v>0</v>
      </c>
      <c r="AI60" s="2">
        <v>0</v>
      </c>
      <c r="AJ60" s="2">
        <v>0</v>
      </c>
      <c r="AK60" s="2">
        <v>8326.7</v>
      </c>
      <c r="AL60" s="2">
        <v>0</v>
      </c>
      <c r="AM60" s="2">
        <v>0</v>
      </c>
    </row>
    <row r="61" spans="1:39" ht="12.75">
      <c r="A61" s="2" t="s">
        <v>159</v>
      </c>
      <c r="B61" s="2" t="s">
        <v>24</v>
      </c>
      <c r="C61" s="2" t="s">
        <v>5</v>
      </c>
      <c r="D61" s="2" t="s">
        <v>118</v>
      </c>
      <c r="E61" s="2">
        <v>16014.51</v>
      </c>
      <c r="F61" s="4">
        <f t="shared" si="0"/>
        <v>1400.3719506726457</v>
      </c>
      <c r="G61" s="4">
        <f t="shared" si="1"/>
        <v>1328.558004484305</v>
      </c>
      <c r="H61" s="4">
        <f t="shared" si="2"/>
        <v>4272.929798206278</v>
      </c>
      <c r="I61" s="4">
        <f t="shared" si="3"/>
        <v>4237.022825112107</v>
      </c>
      <c r="J61" s="4">
        <f t="shared" si="4"/>
        <v>933.5813004484305</v>
      </c>
      <c r="K61" s="4">
        <f t="shared" si="5"/>
        <v>215.4418385650224</v>
      </c>
      <c r="L61" s="4">
        <f t="shared" si="6"/>
        <v>682.2324887892377</v>
      </c>
      <c r="M61" s="4">
        <f t="shared" si="8"/>
        <v>825.8603811659193</v>
      </c>
      <c r="N61" s="4">
        <f t="shared" si="7"/>
        <v>2118.5114125560535</v>
      </c>
      <c r="O61" s="4"/>
      <c r="P61" s="4"/>
      <c r="Q61" s="4"/>
      <c r="R61" s="4"/>
      <c r="S61" s="4"/>
      <c r="T61" s="4">
        <v>57500</v>
      </c>
      <c r="U61" s="4"/>
      <c r="V61" s="2">
        <v>0</v>
      </c>
      <c r="W61" s="2">
        <v>0</v>
      </c>
      <c r="X61" s="2">
        <v>7416.02</v>
      </c>
      <c r="Y61" s="2">
        <v>3626.5</v>
      </c>
      <c r="Z61" s="2"/>
      <c r="AA61" s="2"/>
      <c r="AB61" s="2">
        <v>0</v>
      </c>
      <c r="AC61" s="2">
        <v>3273.52</v>
      </c>
      <c r="AD61" s="2">
        <v>549.86</v>
      </c>
      <c r="AE61" s="2">
        <v>0</v>
      </c>
      <c r="AF61" s="2">
        <v>0</v>
      </c>
      <c r="AG61" s="2">
        <v>533.54</v>
      </c>
      <c r="AH61" s="2">
        <v>0</v>
      </c>
      <c r="AI61" s="2">
        <v>0</v>
      </c>
      <c r="AJ61" s="2">
        <v>1252.85</v>
      </c>
      <c r="AK61" s="2">
        <v>7531.3</v>
      </c>
      <c r="AL61" s="2">
        <v>113.95</v>
      </c>
      <c r="AM61" s="2">
        <v>0</v>
      </c>
    </row>
    <row r="62" spans="1:39" ht="12.75">
      <c r="A62" s="2" t="s">
        <v>160</v>
      </c>
      <c r="B62" s="2" t="s">
        <v>11</v>
      </c>
      <c r="C62" s="2" t="s">
        <v>5</v>
      </c>
      <c r="D62" s="2" t="s">
        <v>117</v>
      </c>
      <c r="E62" s="2">
        <v>10748.3</v>
      </c>
      <c r="F62" s="4">
        <f t="shared" si="0"/>
        <v>939.8737668161435</v>
      </c>
      <c r="G62" s="4">
        <f t="shared" si="1"/>
        <v>891.6751121076234</v>
      </c>
      <c r="H62" s="4">
        <f t="shared" si="2"/>
        <v>2867.8199551569505</v>
      </c>
      <c r="I62" s="4">
        <f t="shared" si="3"/>
        <v>2843.7206278026906</v>
      </c>
      <c r="J62" s="4">
        <f t="shared" si="4"/>
        <v>626.5825112107624</v>
      </c>
      <c r="K62" s="4">
        <f t="shared" si="5"/>
        <v>144.59596412556053</v>
      </c>
      <c r="L62" s="4">
        <f t="shared" si="6"/>
        <v>457.8872197309417</v>
      </c>
      <c r="M62" s="4"/>
      <c r="N62" s="4">
        <f t="shared" si="7"/>
        <v>1421.8603139013453</v>
      </c>
      <c r="O62" s="4"/>
      <c r="P62" s="4"/>
      <c r="Q62" s="4"/>
      <c r="R62" s="4"/>
      <c r="S62" s="4"/>
      <c r="T62" s="4">
        <v>41458.1</v>
      </c>
      <c r="U62" s="4"/>
      <c r="V62" s="2">
        <v>-1.92</v>
      </c>
      <c r="W62" s="2">
        <v>0</v>
      </c>
      <c r="X62" s="2">
        <v>-2.92</v>
      </c>
      <c r="Y62" s="2">
        <v>1462.74</v>
      </c>
      <c r="Z62" s="2"/>
      <c r="AA62" s="2"/>
      <c r="AB62" s="2">
        <v>0</v>
      </c>
      <c r="AC62" s="2">
        <v>1339.3</v>
      </c>
      <c r="AD62" s="2">
        <v>919.69</v>
      </c>
      <c r="AE62" s="2">
        <v>0</v>
      </c>
      <c r="AF62" s="2">
        <v>635.36</v>
      </c>
      <c r="AG62" s="2">
        <v>0</v>
      </c>
      <c r="AH62" s="2">
        <v>0</v>
      </c>
      <c r="AI62" s="2">
        <v>0</v>
      </c>
      <c r="AJ62" s="2">
        <v>1251.63</v>
      </c>
      <c r="AK62" s="2">
        <v>2301.71</v>
      </c>
      <c r="AL62" s="2">
        <v>-2.36</v>
      </c>
      <c r="AM62" s="2">
        <v>0</v>
      </c>
    </row>
    <row r="63" spans="1:39" ht="12.75">
      <c r="A63" s="2" t="s">
        <v>160</v>
      </c>
      <c r="B63" s="2" t="s">
        <v>80</v>
      </c>
      <c r="C63" s="2" t="s">
        <v>5</v>
      </c>
      <c r="D63" s="2" t="s">
        <v>117</v>
      </c>
      <c r="E63" s="2">
        <v>66104.99</v>
      </c>
      <c r="F63" s="4">
        <f t="shared" si="0"/>
        <v>5780.481188340808</v>
      </c>
      <c r="G63" s="4">
        <f t="shared" si="1"/>
        <v>5484.046255605382</v>
      </c>
      <c r="H63" s="4">
        <f t="shared" si="2"/>
        <v>17637.87849775785</v>
      </c>
      <c r="I63" s="4">
        <f t="shared" si="3"/>
        <v>17489.661031390136</v>
      </c>
      <c r="J63" s="4">
        <f t="shared" si="4"/>
        <v>3853.654125560539</v>
      </c>
      <c r="K63" s="4">
        <f t="shared" si="5"/>
        <v>889.3047982062781</v>
      </c>
      <c r="L63" s="4">
        <f t="shared" si="6"/>
        <v>2816.1318609865475</v>
      </c>
      <c r="M63" s="4"/>
      <c r="N63" s="4">
        <f t="shared" si="7"/>
        <v>8744.830515695068</v>
      </c>
      <c r="O63" s="4"/>
      <c r="P63" s="4"/>
      <c r="Q63" s="4">
        <v>5543</v>
      </c>
      <c r="R63" s="4"/>
      <c r="S63" s="4"/>
      <c r="T63" s="4"/>
      <c r="U63" s="4">
        <v>9694</v>
      </c>
      <c r="V63" s="2">
        <v>21515.29</v>
      </c>
      <c r="W63" s="2">
        <v>0</v>
      </c>
      <c r="X63" s="2">
        <v>52611.34</v>
      </c>
      <c r="Y63" s="2">
        <v>19200.7</v>
      </c>
      <c r="Z63" s="2"/>
      <c r="AA63" s="2"/>
      <c r="AB63" s="2">
        <v>0</v>
      </c>
      <c r="AC63" s="2">
        <v>17568.49</v>
      </c>
      <c r="AD63" s="2">
        <v>12060.47</v>
      </c>
      <c r="AE63" s="2">
        <v>1810.94</v>
      </c>
      <c r="AF63" s="2">
        <v>8278.27</v>
      </c>
      <c r="AG63" s="2">
        <v>3795.36</v>
      </c>
      <c r="AH63" s="2">
        <v>0</v>
      </c>
      <c r="AI63" s="2">
        <v>0</v>
      </c>
      <c r="AJ63" s="2">
        <v>2332.97</v>
      </c>
      <c r="AK63" s="2">
        <v>20555.07</v>
      </c>
      <c r="AL63" s="2">
        <v>-9.24</v>
      </c>
      <c r="AM63" s="2">
        <v>3391.1</v>
      </c>
    </row>
    <row r="64" spans="1:39" ht="12.75">
      <c r="A64" s="2" t="s">
        <v>160</v>
      </c>
      <c r="B64" s="2" t="s">
        <v>25</v>
      </c>
      <c r="C64" s="2" t="s">
        <v>5</v>
      </c>
      <c r="D64" s="2" t="s">
        <v>117</v>
      </c>
      <c r="E64" s="2">
        <v>113744.52</v>
      </c>
      <c r="F64" s="4">
        <f t="shared" si="0"/>
        <v>9946.269686098656</v>
      </c>
      <c r="G64" s="4">
        <f t="shared" si="1"/>
        <v>9436.204573991032</v>
      </c>
      <c r="H64" s="4">
        <f t="shared" si="2"/>
        <v>30348.87417040359</v>
      </c>
      <c r="I64" s="4">
        <f t="shared" si="3"/>
        <v>30093.841614349778</v>
      </c>
      <c r="J64" s="4">
        <f t="shared" si="4"/>
        <v>6630.846457399104</v>
      </c>
      <c r="K64" s="4">
        <f t="shared" si="5"/>
        <v>1530.19533632287</v>
      </c>
      <c r="L64" s="4">
        <f t="shared" si="6"/>
        <v>4845.6185650224215</v>
      </c>
      <c r="M64" s="4"/>
      <c r="N64" s="4">
        <f t="shared" si="7"/>
        <v>15046.920807174889</v>
      </c>
      <c r="O64" s="4">
        <v>36601</v>
      </c>
      <c r="P64" s="4"/>
      <c r="Q64" s="4"/>
      <c r="R64" s="4"/>
      <c r="S64" s="4"/>
      <c r="T64" s="4"/>
      <c r="U64" s="4"/>
      <c r="V64" s="2">
        <v>34358.4</v>
      </c>
      <c r="W64" s="2">
        <v>0</v>
      </c>
      <c r="X64" s="2">
        <v>84233.63</v>
      </c>
      <c r="Y64" s="2">
        <v>31776.71</v>
      </c>
      <c r="Z64" s="2"/>
      <c r="AA64" s="2"/>
      <c r="AB64" s="2">
        <v>0</v>
      </c>
      <c r="AC64" s="2">
        <v>28906.39</v>
      </c>
      <c r="AD64" s="2">
        <v>19589.38</v>
      </c>
      <c r="AE64" s="2">
        <v>4280.9</v>
      </c>
      <c r="AF64" s="2">
        <v>13694.92</v>
      </c>
      <c r="AG64" s="2">
        <v>6577.12</v>
      </c>
      <c r="AH64" s="2">
        <v>0</v>
      </c>
      <c r="AI64" s="2">
        <v>0</v>
      </c>
      <c r="AJ64" s="2">
        <v>17920.48</v>
      </c>
      <c r="AK64" s="2">
        <v>80180.54</v>
      </c>
      <c r="AL64" s="2">
        <v>1436.51</v>
      </c>
      <c r="AM64" s="2">
        <v>1897.59</v>
      </c>
    </row>
    <row r="65" spans="1:39" ht="12.75">
      <c r="A65" s="2" t="s">
        <v>160</v>
      </c>
      <c r="B65" s="2" t="s">
        <v>12</v>
      </c>
      <c r="C65" s="2" t="s">
        <v>5</v>
      </c>
      <c r="D65" s="2" t="s">
        <v>117</v>
      </c>
      <c r="E65" s="2">
        <v>124007.75</v>
      </c>
      <c r="F65" s="4">
        <f t="shared" si="0"/>
        <v>10843.72701793722</v>
      </c>
      <c r="G65" s="4">
        <f t="shared" si="1"/>
        <v>10287.638452914798</v>
      </c>
      <c r="H65" s="4">
        <f t="shared" si="2"/>
        <v>33087.26961883408</v>
      </c>
      <c r="I65" s="4">
        <f t="shared" si="3"/>
        <v>32809.22533632287</v>
      </c>
      <c r="J65" s="4">
        <f t="shared" si="4"/>
        <v>7229.1513452914805</v>
      </c>
      <c r="K65" s="4">
        <f t="shared" si="5"/>
        <v>1668.2656950672645</v>
      </c>
      <c r="L65" s="4">
        <f t="shared" si="6"/>
        <v>5282.841367713005</v>
      </c>
      <c r="M65" s="4"/>
      <c r="N65" s="4">
        <f t="shared" si="7"/>
        <v>16404.612668161433</v>
      </c>
      <c r="O65" s="4"/>
      <c r="P65" s="4">
        <v>114089</v>
      </c>
      <c r="Q65" s="4"/>
      <c r="R65" s="4"/>
      <c r="S65" s="4"/>
      <c r="T65" s="4"/>
      <c r="U65" s="4"/>
      <c r="V65" s="2">
        <v>36201.1</v>
      </c>
      <c r="W65" s="2">
        <v>0</v>
      </c>
      <c r="X65" s="2">
        <v>88881.29</v>
      </c>
      <c r="Y65" s="2">
        <v>33923.39</v>
      </c>
      <c r="Z65" s="2"/>
      <c r="AA65" s="2"/>
      <c r="AB65" s="2">
        <v>0</v>
      </c>
      <c r="AC65" s="2">
        <v>31029.01</v>
      </c>
      <c r="AD65" s="2">
        <v>21305.76</v>
      </c>
      <c r="AE65" s="2">
        <v>2197.96</v>
      </c>
      <c r="AF65" s="2">
        <v>14731.06</v>
      </c>
      <c r="AG65" s="2">
        <v>7718.28</v>
      </c>
      <c r="AH65" s="2">
        <v>0</v>
      </c>
      <c r="AI65" s="2">
        <v>0</v>
      </c>
      <c r="AJ65" s="2">
        <v>17218.09</v>
      </c>
      <c r="AK65" s="2">
        <v>84646.94</v>
      </c>
      <c r="AL65" s="2">
        <v>-57.09</v>
      </c>
      <c r="AM65" s="2">
        <v>3215</v>
      </c>
    </row>
    <row r="66" spans="1:39" ht="12.75">
      <c r="A66" s="2" t="s">
        <v>160</v>
      </c>
      <c r="B66" s="2" t="s">
        <v>81</v>
      </c>
      <c r="C66" s="2" t="s">
        <v>5</v>
      </c>
      <c r="D66" s="2" t="s">
        <v>117</v>
      </c>
      <c r="E66" s="2">
        <v>31740.68</v>
      </c>
      <c r="F66" s="4">
        <f t="shared" si="0"/>
        <v>2775.5303139013454</v>
      </c>
      <c r="G66" s="4">
        <f t="shared" si="1"/>
        <v>2633.1954260089688</v>
      </c>
      <c r="H66" s="4">
        <f t="shared" si="2"/>
        <v>8468.925829596412</v>
      </c>
      <c r="I66" s="4">
        <f t="shared" si="3"/>
        <v>8397.758385650224</v>
      </c>
      <c r="J66" s="4">
        <f t="shared" si="4"/>
        <v>1850.3535426008968</v>
      </c>
      <c r="K66" s="4">
        <f t="shared" si="5"/>
        <v>427.00466367713005</v>
      </c>
      <c r="L66" s="4">
        <f t="shared" si="6"/>
        <v>1352.1814349775784</v>
      </c>
      <c r="M66" s="4"/>
      <c r="N66" s="4">
        <f t="shared" si="7"/>
        <v>4198.879192825112</v>
      </c>
      <c r="O66" s="4"/>
      <c r="P66" s="4"/>
      <c r="Q66" s="4"/>
      <c r="R66" s="4"/>
      <c r="S66" s="4"/>
      <c r="T66" s="4"/>
      <c r="U66" s="4"/>
      <c r="V66" s="2">
        <v>0</v>
      </c>
      <c r="W66" s="2">
        <v>0</v>
      </c>
      <c r="X66" s="2">
        <v>13470.69</v>
      </c>
      <c r="Y66" s="2">
        <v>6906.11</v>
      </c>
      <c r="Z66" s="2"/>
      <c r="AA66" s="2"/>
      <c r="AB66" s="2">
        <v>0</v>
      </c>
      <c r="AC66" s="2">
        <v>6317.18</v>
      </c>
      <c r="AD66" s="2">
        <v>4336.16</v>
      </c>
      <c r="AE66" s="2">
        <v>1705.29</v>
      </c>
      <c r="AF66" s="2">
        <v>2997.91</v>
      </c>
      <c r="AG66" s="2">
        <v>993.84</v>
      </c>
      <c r="AH66" s="2">
        <v>0</v>
      </c>
      <c r="AI66" s="2">
        <v>53.08</v>
      </c>
      <c r="AJ66" s="2">
        <v>2194.96</v>
      </c>
      <c r="AK66" s="2">
        <v>7314.73</v>
      </c>
      <c r="AL66" s="2">
        <v>0</v>
      </c>
      <c r="AM66" s="2">
        <v>0</v>
      </c>
    </row>
    <row r="67" spans="1:39" ht="12.75">
      <c r="A67" s="2" t="s">
        <v>82</v>
      </c>
      <c r="B67" s="2" t="s">
        <v>6</v>
      </c>
      <c r="C67" s="2" t="s">
        <v>5</v>
      </c>
      <c r="D67" s="2" t="s">
        <v>119</v>
      </c>
      <c r="E67" s="2">
        <v>158452.37</v>
      </c>
      <c r="F67" s="4">
        <f t="shared" si="0"/>
        <v>13855.700515695067</v>
      </c>
      <c r="G67" s="4">
        <f t="shared" si="1"/>
        <v>13145.151771300449</v>
      </c>
      <c r="H67" s="4">
        <f t="shared" si="2"/>
        <v>42277.65029147982</v>
      </c>
      <c r="I67" s="4">
        <f t="shared" si="3"/>
        <v>41922.37591928251</v>
      </c>
      <c r="J67" s="4">
        <f t="shared" si="4"/>
        <v>9237.133677130045</v>
      </c>
      <c r="K67" s="4">
        <f t="shared" si="5"/>
        <v>2131.6462331838566</v>
      </c>
      <c r="L67" s="4">
        <f t="shared" si="6"/>
        <v>6750.213071748879</v>
      </c>
      <c r="M67" s="4"/>
      <c r="N67" s="4">
        <f t="shared" si="7"/>
        <v>20961.187959641255</v>
      </c>
      <c r="O67" s="4">
        <v>628707</v>
      </c>
      <c r="P67" s="4"/>
      <c r="Q67" s="4"/>
      <c r="R67" s="4"/>
      <c r="S67" s="4">
        <v>270000</v>
      </c>
      <c r="T67" s="4"/>
      <c r="U67" s="4">
        <v>11379</v>
      </c>
      <c r="V67" s="2">
        <v>41815.08</v>
      </c>
      <c r="W67" s="2">
        <v>0</v>
      </c>
      <c r="X67" s="2">
        <v>102653.55</v>
      </c>
      <c r="Y67" s="2">
        <v>41266.68</v>
      </c>
      <c r="Z67" s="2"/>
      <c r="AA67" s="2"/>
      <c r="AB67" s="2">
        <v>0</v>
      </c>
      <c r="AC67" s="2">
        <v>37742.37</v>
      </c>
      <c r="AD67" s="2">
        <v>25907.11</v>
      </c>
      <c r="AE67" s="2">
        <v>1398.27</v>
      </c>
      <c r="AF67" s="2">
        <v>17912.44</v>
      </c>
      <c r="AG67" s="2">
        <v>9245.29</v>
      </c>
      <c r="AH67" s="2">
        <v>0</v>
      </c>
      <c r="AI67" s="2">
        <v>0</v>
      </c>
      <c r="AJ67" s="2">
        <v>29312.7</v>
      </c>
      <c r="AK67" s="2">
        <v>63668.74</v>
      </c>
      <c r="AL67" s="2">
        <v>5.68</v>
      </c>
      <c r="AM67" s="2">
        <v>0</v>
      </c>
    </row>
    <row r="68" spans="1:39" ht="12.75">
      <c r="A68" s="2" t="s">
        <v>82</v>
      </c>
      <c r="B68" s="2" t="s">
        <v>83</v>
      </c>
      <c r="C68" s="2" t="s">
        <v>5</v>
      </c>
      <c r="D68" s="2" t="s">
        <v>119</v>
      </c>
      <c r="E68" s="2">
        <v>159285.19</v>
      </c>
      <c r="F68" s="4">
        <f t="shared" si="0"/>
        <v>13928.525582959643</v>
      </c>
      <c r="G68" s="4">
        <f t="shared" si="1"/>
        <v>13214.242219730942</v>
      </c>
      <c r="H68" s="4">
        <f t="shared" si="2"/>
        <v>42499.86011210762</v>
      </c>
      <c r="I68" s="4">
        <f t="shared" si="3"/>
        <v>42142.718430493274</v>
      </c>
      <c r="J68" s="4">
        <f t="shared" si="4"/>
        <v>9285.683721973095</v>
      </c>
      <c r="K68" s="4">
        <f t="shared" si="5"/>
        <v>2142.8500896860987</v>
      </c>
      <c r="L68" s="4">
        <f t="shared" si="6"/>
        <v>6785.691950672646</v>
      </c>
      <c r="M68" s="4"/>
      <c r="N68" s="4">
        <f t="shared" si="7"/>
        <v>21071.359215246637</v>
      </c>
      <c r="O68" s="4"/>
      <c r="P68" s="4"/>
      <c r="Q68" s="4"/>
      <c r="R68" s="4"/>
      <c r="S68" s="4"/>
      <c r="T68" s="4"/>
      <c r="U68" s="4"/>
      <c r="V68" s="2">
        <v>42597.33</v>
      </c>
      <c r="W68" s="2">
        <v>0</v>
      </c>
      <c r="X68" s="2">
        <v>104369.22</v>
      </c>
      <c r="Y68" s="2">
        <v>41878.27</v>
      </c>
      <c r="Z68" s="2"/>
      <c r="AA68" s="2"/>
      <c r="AB68" s="2">
        <v>0</v>
      </c>
      <c r="AC68" s="2">
        <v>38564.32</v>
      </c>
      <c r="AD68" s="2">
        <v>26135.77</v>
      </c>
      <c r="AE68" s="2">
        <v>3754.68</v>
      </c>
      <c r="AF68" s="2">
        <v>18077.15</v>
      </c>
      <c r="AG68" s="2">
        <v>8291.58</v>
      </c>
      <c r="AH68" s="2">
        <v>0</v>
      </c>
      <c r="AI68" s="2">
        <v>1896.36</v>
      </c>
      <c r="AJ68" s="2">
        <v>30073.33</v>
      </c>
      <c r="AK68" s="2">
        <v>57093.53</v>
      </c>
      <c r="AL68" s="2">
        <v>1060.86</v>
      </c>
      <c r="AM68" s="2">
        <v>0</v>
      </c>
    </row>
    <row r="69" spans="1:39" ht="12.75">
      <c r="A69" s="2" t="s">
        <v>82</v>
      </c>
      <c r="B69" s="2" t="s">
        <v>7</v>
      </c>
      <c r="C69" s="2" t="s">
        <v>5</v>
      </c>
      <c r="D69" s="2" t="s">
        <v>119</v>
      </c>
      <c r="E69" s="2">
        <v>267517.68</v>
      </c>
      <c r="F69" s="4">
        <f aca="true" t="shared" si="9" ref="F69:F132">E69/4.46*0.39</f>
        <v>23392.801614349773</v>
      </c>
      <c r="G69" s="4">
        <f aca="true" t="shared" si="10" ref="G69:G132">E69/4.46*0.37</f>
        <v>22193.170762331836</v>
      </c>
      <c r="H69" s="4">
        <f aca="true" t="shared" si="11" ref="H69:H132">E69/4.46*1.19</f>
        <v>71378.03569506726</v>
      </c>
      <c r="I69" s="4">
        <f aca="true" t="shared" si="12" ref="I69:I132">E69/4.46*1.18</f>
        <v>70778.22026905829</v>
      </c>
      <c r="J69" s="4">
        <f aca="true" t="shared" si="13" ref="J69:J132">E69/4.46*0.26</f>
        <v>15595.201076233183</v>
      </c>
      <c r="K69" s="4">
        <f aca="true" t="shared" si="14" ref="K69:K132">E69/4.46*0.06</f>
        <v>3598.8925560538114</v>
      </c>
      <c r="L69" s="4">
        <f aca="true" t="shared" si="15" ref="L69:L132">E69/4.46*0.19</f>
        <v>11396.493094170402</v>
      </c>
      <c r="M69" s="4"/>
      <c r="N69" s="4">
        <f aca="true" t="shared" si="16" ref="N69:N132">E69/4.46*0.59</f>
        <v>35389.110134529146</v>
      </c>
      <c r="O69" s="4"/>
      <c r="P69" s="4"/>
      <c r="Q69" s="4"/>
      <c r="R69" s="4">
        <v>6741.1</v>
      </c>
      <c r="S69" s="4"/>
      <c r="T69" s="4"/>
      <c r="U69" s="4"/>
      <c r="V69" s="2">
        <v>64131.17</v>
      </c>
      <c r="W69" s="2">
        <v>0</v>
      </c>
      <c r="X69" s="2">
        <v>157341.14</v>
      </c>
      <c r="Y69" s="2">
        <v>66659.48</v>
      </c>
      <c r="Z69" s="2"/>
      <c r="AA69" s="2"/>
      <c r="AB69" s="2">
        <v>0</v>
      </c>
      <c r="AC69" s="2">
        <v>60881.46</v>
      </c>
      <c r="AD69" s="2">
        <v>41760.57</v>
      </c>
      <c r="AE69" s="2">
        <v>2.67</v>
      </c>
      <c r="AF69" s="2">
        <v>28901.49</v>
      </c>
      <c r="AG69" s="2">
        <v>12941.76</v>
      </c>
      <c r="AH69" s="2">
        <v>0</v>
      </c>
      <c r="AI69" s="2">
        <v>0</v>
      </c>
      <c r="AJ69" s="2">
        <v>36595.11</v>
      </c>
      <c r="AK69" s="2">
        <v>83882.8</v>
      </c>
      <c r="AL69" s="2">
        <v>50.61</v>
      </c>
      <c r="AM69" s="2">
        <v>0</v>
      </c>
    </row>
    <row r="70" spans="1:39" ht="12.75">
      <c r="A70" s="2" t="s">
        <v>82</v>
      </c>
      <c r="B70" s="2" t="s">
        <v>15</v>
      </c>
      <c r="C70" s="2" t="s">
        <v>5</v>
      </c>
      <c r="D70" s="2" t="s">
        <v>119</v>
      </c>
      <c r="E70" s="2">
        <v>3188.78</v>
      </c>
      <c r="F70" s="4">
        <f t="shared" si="9"/>
        <v>278.83950672645744</v>
      </c>
      <c r="G70" s="4">
        <f t="shared" si="10"/>
        <v>264.5400448430494</v>
      </c>
      <c r="H70" s="4">
        <f t="shared" si="11"/>
        <v>850.8179820627803</v>
      </c>
      <c r="I70" s="4">
        <f t="shared" si="12"/>
        <v>843.6682511210763</v>
      </c>
      <c r="J70" s="4">
        <f t="shared" si="13"/>
        <v>185.89300448430495</v>
      </c>
      <c r="K70" s="4">
        <f t="shared" si="14"/>
        <v>42.89838565022422</v>
      </c>
      <c r="L70" s="4">
        <f t="shared" si="15"/>
        <v>135.8448878923767</v>
      </c>
      <c r="M70" s="4"/>
      <c r="N70" s="4">
        <f t="shared" si="16"/>
        <v>421.83412556053815</v>
      </c>
      <c r="O70" s="4"/>
      <c r="P70" s="4"/>
      <c r="Q70" s="4"/>
      <c r="R70" s="4"/>
      <c r="S70" s="4"/>
      <c r="T70" s="4"/>
      <c r="U70" s="4"/>
      <c r="V70" s="2">
        <v>0</v>
      </c>
      <c r="W70" s="2">
        <v>0</v>
      </c>
      <c r="X70" s="2">
        <v>2517.65</v>
      </c>
      <c r="Y70" s="2">
        <v>0</v>
      </c>
      <c r="Z70" s="2"/>
      <c r="AA70" s="2"/>
      <c r="AB70" s="2">
        <v>0</v>
      </c>
      <c r="AC70" s="2">
        <v>832.83</v>
      </c>
      <c r="AD70" s="2">
        <v>0</v>
      </c>
      <c r="AE70" s="2">
        <v>0</v>
      </c>
      <c r="AF70" s="2">
        <v>0</v>
      </c>
      <c r="AG70" s="2">
        <v>237.6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</row>
    <row r="71" spans="1:39" ht="12.75">
      <c r="A71" s="2" t="s">
        <v>82</v>
      </c>
      <c r="B71" s="2" t="s">
        <v>16</v>
      </c>
      <c r="C71" s="2" t="s">
        <v>5</v>
      </c>
      <c r="D71" s="2" t="s">
        <v>119</v>
      </c>
      <c r="E71" s="2">
        <v>101167.16</v>
      </c>
      <c r="F71" s="4">
        <f t="shared" si="9"/>
        <v>8846.455695067265</v>
      </c>
      <c r="G71" s="4">
        <f t="shared" si="10"/>
        <v>8392.79130044843</v>
      </c>
      <c r="H71" s="4">
        <f t="shared" si="11"/>
        <v>26993.031479820627</v>
      </c>
      <c r="I71" s="4">
        <f t="shared" si="12"/>
        <v>26766.19928251121</v>
      </c>
      <c r="J71" s="4">
        <f t="shared" si="13"/>
        <v>5897.637130044844</v>
      </c>
      <c r="K71" s="4">
        <f t="shared" si="14"/>
        <v>1360.9931838565024</v>
      </c>
      <c r="L71" s="4">
        <f t="shared" si="15"/>
        <v>4309.811748878924</v>
      </c>
      <c r="M71" s="4"/>
      <c r="N71" s="4">
        <f t="shared" si="16"/>
        <v>13383.099641255605</v>
      </c>
      <c r="O71" s="4"/>
      <c r="P71" s="4"/>
      <c r="Q71" s="4"/>
      <c r="R71" s="4"/>
      <c r="S71" s="4"/>
      <c r="T71" s="4"/>
      <c r="U71" s="4"/>
      <c r="V71" s="2">
        <v>21327.03</v>
      </c>
      <c r="W71" s="2">
        <v>0</v>
      </c>
      <c r="X71" s="2">
        <v>52327.74</v>
      </c>
      <c r="Y71" s="2">
        <v>23882.01</v>
      </c>
      <c r="Z71" s="2">
        <v>3935.94</v>
      </c>
      <c r="AA71" s="2"/>
      <c r="AB71" s="2">
        <v>2743.77</v>
      </c>
      <c r="AC71" s="2">
        <v>21826.69</v>
      </c>
      <c r="AD71" s="2">
        <v>6478.29</v>
      </c>
      <c r="AE71" s="2">
        <v>0</v>
      </c>
      <c r="AF71" s="2">
        <v>10325.88</v>
      </c>
      <c r="AG71" s="2">
        <v>4298.78</v>
      </c>
      <c r="AH71" s="2">
        <v>0</v>
      </c>
      <c r="AI71" s="2">
        <v>0</v>
      </c>
      <c r="AJ71" s="2">
        <v>15522.2</v>
      </c>
      <c r="AK71" s="2">
        <v>29573.98</v>
      </c>
      <c r="AL71" s="2">
        <v>555.82</v>
      </c>
      <c r="AM71" s="2">
        <v>0</v>
      </c>
    </row>
    <row r="72" spans="1:39" ht="12.75">
      <c r="A72" s="2" t="s">
        <v>82</v>
      </c>
      <c r="B72" s="2" t="s">
        <v>16</v>
      </c>
      <c r="C72" s="2" t="s">
        <v>28</v>
      </c>
      <c r="D72" s="2" t="s">
        <v>119</v>
      </c>
      <c r="E72" s="2">
        <v>76083.98</v>
      </c>
      <c r="F72" s="4">
        <f t="shared" si="9"/>
        <v>6653.083452914798</v>
      </c>
      <c r="G72" s="4">
        <f t="shared" si="10"/>
        <v>6311.8996860986545</v>
      </c>
      <c r="H72" s="4">
        <f t="shared" si="11"/>
        <v>20300.434125560536</v>
      </c>
      <c r="I72" s="4">
        <f t="shared" si="12"/>
        <v>20129.842242152463</v>
      </c>
      <c r="J72" s="4">
        <f t="shared" si="13"/>
        <v>4435.3889686098655</v>
      </c>
      <c r="K72" s="4">
        <f t="shared" si="14"/>
        <v>1023.5513004484304</v>
      </c>
      <c r="L72" s="4">
        <f t="shared" si="15"/>
        <v>3241.245784753363</v>
      </c>
      <c r="M72" s="4"/>
      <c r="N72" s="4">
        <f t="shared" si="16"/>
        <v>10064.921121076231</v>
      </c>
      <c r="O72" s="4"/>
      <c r="P72" s="4"/>
      <c r="Q72" s="4"/>
      <c r="R72" s="4"/>
      <c r="S72" s="4"/>
      <c r="T72" s="4"/>
      <c r="U72" s="4"/>
      <c r="V72" s="2">
        <v>19655.43</v>
      </c>
      <c r="W72" s="2">
        <v>0</v>
      </c>
      <c r="X72" s="2">
        <v>48255.37</v>
      </c>
      <c r="Y72" s="2">
        <v>19615.39</v>
      </c>
      <c r="Z72" s="2"/>
      <c r="AA72" s="2"/>
      <c r="AB72" s="2">
        <v>26670.5</v>
      </c>
      <c r="AC72" s="2">
        <v>17942.43</v>
      </c>
      <c r="AD72" s="2">
        <v>4734.71</v>
      </c>
      <c r="AE72" s="2">
        <v>0</v>
      </c>
      <c r="AF72" s="2">
        <v>8514.65</v>
      </c>
      <c r="AG72" s="2">
        <v>4334.1</v>
      </c>
      <c r="AH72" s="2">
        <v>0</v>
      </c>
      <c r="AI72" s="2">
        <v>0</v>
      </c>
      <c r="AJ72" s="2">
        <v>11747.59</v>
      </c>
      <c r="AK72" s="2">
        <v>13081.51</v>
      </c>
      <c r="AL72" s="2">
        <v>0</v>
      </c>
      <c r="AM72" s="2">
        <v>0</v>
      </c>
    </row>
    <row r="73" spans="1:39" ht="12.75">
      <c r="A73" s="2" t="s">
        <v>82</v>
      </c>
      <c r="B73" s="2" t="s">
        <v>17</v>
      </c>
      <c r="C73" s="2" t="s">
        <v>5</v>
      </c>
      <c r="D73" s="2" t="s">
        <v>119</v>
      </c>
      <c r="E73" s="2">
        <v>523163.45</v>
      </c>
      <c r="F73" s="4">
        <f t="shared" si="9"/>
        <v>45747.476569506725</v>
      </c>
      <c r="G73" s="4">
        <f t="shared" si="10"/>
        <v>43401.45213004485</v>
      </c>
      <c r="H73" s="4">
        <f t="shared" si="11"/>
        <v>139588.45414798206</v>
      </c>
      <c r="I73" s="4">
        <f t="shared" si="12"/>
        <v>138415.44192825112</v>
      </c>
      <c r="J73" s="4">
        <f t="shared" si="13"/>
        <v>30498.317713004486</v>
      </c>
      <c r="K73" s="4">
        <f t="shared" si="14"/>
        <v>7038.07331838565</v>
      </c>
      <c r="L73" s="4">
        <f t="shared" si="15"/>
        <v>22287.232174887893</v>
      </c>
      <c r="M73" s="4"/>
      <c r="N73" s="4">
        <f t="shared" si="16"/>
        <v>69207.72096412556</v>
      </c>
      <c r="O73" s="4"/>
      <c r="P73" s="4"/>
      <c r="Q73" s="4"/>
      <c r="R73" s="4">
        <v>54220</v>
      </c>
      <c r="S73" s="4"/>
      <c r="T73" s="4"/>
      <c r="U73" s="4"/>
      <c r="V73" s="2">
        <v>153031.13</v>
      </c>
      <c r="W73" s="2">
        <v>0</v>
      </c>
      <c r="X73" s="2">
        <v>387433.23</v>
      </c>
      <c r="Y73" s="2">
        <v>145541.94</v>
      </c>
      <c r="Z73" s="2"/>
      <c r="AA73" s="2"/>
      <c r="AB73" s="2">
        <v>0</v>
      </c>
      <c r="AC73" s="2">
        <v>133125.37</v>
      </c>
      <c r="AD73" s="2">
        <v>42761.02</v>
      </c>
      <c r="AE73" s="2">
        <v>10906.28</v>
      </c>
      <c r="AF73" s="2">
        <v>62522.08</v>
      </c>
      <c r="AG73" s="2">
        <v>31444.06</v>
      </c>
      <c r="AH73" s="2">
        <v>0</v>
      </c>
      <c r="AI73" s="2">
        <v>0</v>
      </c>
      <c r="AJ73" s="2">
        <v>50987.59</v>
      </c>
      <c r="AK73" s="2">
        <v>138746.72</v>
      </c>
      <c r="AL73" s="2">
        <v>34.07</v>
      </c>
      <c r="AM73" s="2">
        <v>0</v>
      </c>
    </row>
    <row r="74" spans="1:39" ht="12.75">
      <c r="A74" s="2" t="s">
        <v>161</v>
      </c>
      <c r="B74" s="2" t="s">
        <v>19</v>
      </c>
      <c r="C74" s="2" t="s">
        <v>5</v>
      </c>
      <c r="D74" s="2" t="s">
        <v>119</v>
      </c>
      <c r="E74" s="2">
        <v>336.57</v>
      </c>
      <c r="F74" s="4">
        <f t="shared" si="9"/>
        <v>29.43100896860987</v>
      </c>
      <c r="G74" s="4">
        <f t="shared" si="10"/>
        <v>27.921726457399103</v>
      </c>
      <c r="H74" s="4">
        <f t="shared" si="11"/>
        <v>89.80230941704036</v>
      </c>
      <c r="I74" s="4">
        <f t="shared" si="12"/>
        <v>89.04766816143498</v>
      </c>
      <c r="J74" s="4">
        <f t="shared" si="13"/>
        <v>19.620672645739912</v>
      </c>
      <c r="K74" s="4">
        <f t="shared" si="14"/>
        <v>4.527847533632287</v>
      </c>
      <c r="L74" s="4">
        <f t="shared" si="15"/>
        <v>14.338183856502244</v>
      </c>
      <c r="M74" s="4"/>
      <c r="N74" s="4">
        <f t="shared" si="16"/>
        <v>44.52383408071749</v>
      </c>
      <c r="O74" s="4"/>
      <c r="P74" s="4"/>
      <c r="Q74" s="4"/>
      <c r="R74" s="4"/>
      <c r="S74" s="4"/>
      <c r="T74" s="4"/>
      <c r="U74" s="4"/>
      <c r="V74" s="2">
        <v>0</v>
      </c>
      <c r="W74" s="2">
        <v>0</v>
      </c>
      <c r="X74" s="2">
        <v>0</v>
      </c>
      <c r="Y74" s="2">
        <v>0</v>
      </c>
      <c r="Z74" s="2"/>
      <c r="AA74" s="2"/>
      <c r="AB74" s="2">
        <v>0</v>
      </c>
      <c r="AC74" s="2">
        <v>49.52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</row>
    <row r="75" spans="1:39" ht="12.75">
      <c r="A75" s="2" t="s">
        <v>161</v>
      </c>
      <c r="B75" s="2" t="s">
        <v>33</v>
      </c>
      <c r="C75" s="2" t="s">
        <v>5</v>
      </c>
      <c r="D75" s="2" t="s">
        <v>119</v>
      </c>
      <c r="E75" s="2">
        <v>2896.28</v>
      </c>
      <c r="F75" s="4">
        <f t="shared" si="9"/>
        <v>253.26215246636772</v>
      </c>
      <c r="G75" s="4">
        <f t="shared" si="10"/>
        <v>240.27434977578474</v>
      </c>
      <c r="H75" s="4">
        <f t="shared" si="11"/>
        <v>772.7742600896861</v>
      </c>
      <c r="I75" s="4">
        <f t="shared" si="12"/>
        <v>766.2803587443946</v>
      </c>
      <c r="J75" s="4">
        <f t="shared" si="13"/>
        <v>168.84143497757847</v>
      </c>
      <c r="K75" s="4">
        <f t="shared" si="14"/>
        <v>38.96340807174888</v>
      </c>
      <c r="L75" s="4">
        <f t="shared" si="15"/>
        <v>123.38412556053812</v>
      </c>
      <c r="M75" s="4"/>
      <c r="N75" s="4">
        <f t="shared" si="16"/>
        <v>383.1401793721973</v>
      </c>
      <c r="O75" s="4"/>
      <c r="P75" s="4"/>
      <c r="Q75" s="4"/>
      <c r="R75" s="4"/>
      <c r="S75" s="4"/>
      <c r="T75" s="4"/>
      <c r="U75" s="4"/>
      <c r="V75" s="2">
        <v>0</v>
      </c>
      <c r="W75" s="2">
        <v>0</v>
      </c>
      <c r="X75" s="2">
        <v>0</v>
      </c>
      <c r="Y75" s="2">
        <v>0</v>
      </c>
      <c r="Z75" s="2"/>
      <c r="AA75" s="2"/>
      <c r="AB75" s="2">
        <v>0</v>
      </c>
      <c r="AC75" s="2">
        <v>560.82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237.98</v>
      </c>
      <c r="AK75" s="2">
        <v>0</v>
      </c>
      <c r="AL75" s="2">
        <v>0</v>
      </c>
      <c r="AM75" s="2">
        <v>0</v>
      </c>
    </row>
    <row r="76" spans="1:39" ht="12.75">
      <c r="A76" s="2" t="s">
        <v>162</v>
      </c>
      <c r="B76" s="2" t="s">
        <v>14</v>
      </c>
      <c r="C76" s="2" t="s">
        <v>5</v>
      </c>
      <c r="D76" s="2" t="s">
        <v>119</v>
      </c>
      <c r="E76" s="2">
        <v>5346.89</v>
      </c>
      <c r="F76" s="4">
        <f t="shared" si="9"/>
        <v>467.55316143497765</v>
      </c>
      <c r="G76" s="4">
        <f t="shared" si="10"/>
        <v>443.5760762331839</v>
      </c>
      <c r="H76" s="4">
        <f t="shared" si="11"/>
        <v>1426.6365695067266</v>
      </c>
      <c r="I76" s="4">
        <f t="shared" si="12"/>
        <v>1414.6480269058297</v>
      </c>
      <c r="J76" s="4">
        <f t="shared" si="13"/>
        <v>311.70210762331845</v>
      </c>
      <c r="K76" s="4">
        <f t="shared" si="14"/>
        <v>71.93125560538117</v>
      </c>
      <c r="L76" s="4">
        <f t="shared" si="15"/>
        <v>227.78230941704038</v>
      </c>
      <c r="M76" s="4"/>
      <c r="N76" s="4">
        <f t="shared" si="16"/>
        <v>707.3240134529149</v>
      </c>
      <c r="O76" s="4"/>
      <c r="P76" s="4"/>
      <c r="Q76" s="4"/>
      <c r="R76" s="4"/>
      <c r="S76" s="4"/>
      <c r="T76" s="4"/>
      <c r="U76" s="4"/>
      <c r="V76" s="2">
        <v>0</v>
      </c>
      <c r="W76" s="2">
        <v>0</v>
      </c>
      <c r="X76" s="2">
        <v>0</v>
      </c>
      <c r="Y76" s="2">
        <v>0</v>
      </c>
      <c r="Z76" s="2"/>
      <c r="AA76" s="2"/>
      <c r="AB76" s="2">
        <v>0</v>
      </c>
      <c r="AC76" s="2">
        <v>1414.94</v>
      </c>
      <c r="AD76" s="2">
        <v>0</v>
      </c>
      <c r="AE76" s="2">
        <v>0</v>
      </c>
      <c r="AF76" s="2">
        <v>0</v>
      </c>
      <c r="AG76" s="2">
        <v>117.6</v>
      </c>
      <c r="AH76" s="2">
        <v>0</v>
      </c>
      <c r="AI76" s="2">
        <v>0</v>
      </c>
      <c r="AJ76" s="2">
        <v>480.64</v>
      </c>
      <c r="AK76" s="2">
        <v>0</v>
      </c>
      <c r="AL76" s="2">
        <v>0</v>
      </c>
      <c r="AM76" s="2">
        <v>0</v>
      </c>
    </row>
    <row r="77" spans="1:39" ht="12.75">
      <c r="A77" s="2" t="s">
        <v>162</v>
      </c>
      <c r="B77" s="2" t="s">
        <v>15</v>
      </c>
      <c r="C77" s="2" t="s">
        <v>5</v>
      </c>
      <c r="D77" s="2" t="s">
        <v>119</v>
      </c>
      <c r="E77" s="2">
        <v>1873.2</v>
      </c>
      <c r="F77" s="4">
        <f t="shared" si="9"/>
        <v>163.8</v>
      </c>
      <c r="G77" s="4">
        <f t="shared" si="10"/>
        <v>155.4</v>
      </c>
      <c r="H77" s="4">
        <f t="shared" si="11"/>
        <v>499.79999999999995</v>
      </c>
      <c r="I77" s="4">
        <f t="shared" si="12"/>
        <v>495.59999999999997</v>
      </c>
      <c r="J77" s="4">
        <f t="shared" si="13"/>
        <v>109.2</v>
      </c>
      <c r="K77" s="4">
        <f t="shared" si="14"/>
        <v>25.2</v>
      </c>
      <c r="L77" s="4">
        <f t="shared" si="15"/>
        <v>79.8</v>
      </c>
      <c r="M77" s="4"/>
      <c r="N77" s="4">
        <f t="shared" si="16"/>
        <v>247.79999999999998</v>
      </c>
      <c r="O77" s="4"/>
      <c r="P77" s="4"/>
      <c r="Q77" s="4"/>
      <c r="R77" s="4"/>
      <c r="S77" s="4"/>
      <c r="T77" s="4"/>
      <c r="U77" s="4"/>
      <c r="V77" s="2">
        <v>0</v>
      </c>
      <c r="W77" s="2">
        <v>0</v>
      </c>
      <c r="X77" s="2">
        <v>0</v>
      </c>
      <c r="Y77" s="2">
        <v>0</v>
      </c>
      <c r="Z77" s="2"/>
      <c r="AA77" s="2"/>
      <c r="AB77" s="2">
        <v>0</v>
      </c>
      <c r="AC77" s="2">
        <v>495.6</v>
      </c>
      <c r="AD77" s="2">
        <v>0</v>
      </c>
      <c r="AE77" s="2">
        <v>0</v>
      </c>
      <c r="AF77" s="2">
        <v>0</v>
      </c>
      <c r="AG77" s="2">
        <v>70</v>
      </c>
      <c r="AH77" s="2">
        <v>0</v>
      </c>
      <c r="AI77" s="2">
        <v>0</v>
      </c>
      <c r="AJ77" s="2">
        <v>624</v>
      </c>
      <c r="AK77" s="2">
        <v>0</v>
      </c>
      <c r="AL77" s="2">
        <v>0</v>
      </c>
      <c r="AM77" s="2">
        <v>0</v>
      </c>
    </row>
    <row r="78" spans="1:39" ht="12.75">
      <c r="A78" s="2" t="s">
        <v>162</v>
      </c>
      <c r="B78" s="2" t="s">
        <v>16</v>
      </c>
      <c r="C78" s="2" t="s">
        <v>5</v>
      </c>
      <c r="D78" s="2" t="s">
        <v>119</v>
      </c>
      <c r="E78" s="2">
        <v>5544.24</v>
      </c>
      <c r="F78" s="4">
        <f t="shared" si="9"/>
        <v>484.81022421524665</v>
      </c>
      <c r="G78" s="4">
        <f t="shared" si="10"/>
        <v>459.9481614349775</v>
      </c>
      <c r="H78" s="4">
        <f t="shared" si="11"/>
        <v>1479.292735426009</v>
      </c>
      <c r="I78" s="4">
        <f t="shared" si="12"/>
        <v>1466.8617040358743</v>
      </c>
      <c r="J78" s="4">
        <f t="shared" si="13"/>
        <v>323.20681614349775</v>
      </c>
      <c r="K78" s="4">
        <f t="shared" si="14"/>
        <v>74.58618834080717</v>
      </c>
      <c r="L78" s="4">
        <f t="shared" si="15"/>
        <v>236.18959641255606</v>
      </c>
      <c r="M78" s="4"/>
      <c r="N78" s="4">
        <f t="shared" si="16"/>
        <v>733.4308520179371</v>
      </c>
      <c r="O78" s="4"/>
      <c r="P78" s="4"/>
      <c r="Q78" s="4"/>
      <c r="R78" s="4"/>
      <c r="S78" s="4"/>
      <c r="T78" s="4"/>
      <c r="U78" s="4"/>
      <c r="V78" s="2">
        <v>0</v>
      </c>
      <c r="W78" s="2">
        <v>0</v>
      </c>
      <c r="X78" s="2">
        <v>0</v>
      </c>
      <c r="Y78" s="2">
        <v>0</v>
      </c>
      <c r="Z78" s="2"/>
      <c r="AA78" s="2"/>
      <c r="AB78" s="2">
        <v>0</v>
      </c>
      <c r="AC78" s="2">
        <v>1567.44</v>
      </c>
      <c r="AD78" s="2">
        <v>0</v>
      </c>
      <c r="AE78" s="2">
        <v>0</v>
      </c>
      <c r="AF78" s="2">
        <v>0</v>
      </c>
      <c r="AG78" s="2">
        <v>143.2</v>
      </c>
      <c r="AH78" s="2">
        <v>0</v>
      </c>
      <c r="AI78" s="2">
        <v>0</v>
      </c>
      <c r="AJ78" s="2">
        <v>626.4</v>
      </c>
      <c r="AK78" s="2">
        <v>0</v>
      </c>
      <c r="AL78" s="2">
        <v>0</v>
      </c>
      <c r="AM78" s="2">
        <v>0</v>
      </c>
    </row>
    <row r="79" spans="1:39" ht="12.75">
      <c r="A79" s="2" t="s">
        <v>162</v>
      </c>
      <c r="B79" s="2" t="s">
        <v>32</v>
      </c>
      <c r="C79" s="2" t="s">
        <v>5</v>
      </c>
      <c r="D79" s="2" t="s">
        <v>119</v>
      </c>
      <c r="E79" s="2">
        <v>8277.43</v>
      </c>
      <c r="F79" s="4">
        <f t="shared" si="9"/>
        <v>723.8111434977579</v>
      </c>
      <c r="G79" s="4">
        <f t="shared" si="10"/>
        <v>686.6926233183857</v>
      </c>
      <c r="H79" s="4">
        <f t="shared" si="11"/>
        <v>2208.551950672646</v>
      </c>
      <c r="I79" s="4">
        <f t="shared" si="12"/>
        <v>2189.9926905829598</v>
      </c>
      <c r="J79" s="4">
        <f t="shared" si="13"/>
        <v>482.5407623318386</v>
      </c>
      <c r="K79" s="4">
        <f t="shared" si="14"/>
        <v>111.35556053811659</v>
      </c>
      <c r="L79" s="4">
        <f t="shared" si="15"/>
        <v>352.6259417040359</v>
      </c>
      <c r="M79" s="4"/>
      <c r="N79" s="4">
        <f t="shared" si="16"/>
        <v>1094.9963452914799</v>
      </c>
      <c r="O79" s="4"/>
      <c r="P79" s="4"/>
      <c r="Q79" s="4"/>
      <c r="R79" s="4"/>
      <c r="S79" s="4"/>
      <c r="T79" s="4"/>
      <c r="U79" s="4"/>
      <c r="V79" s="2">
        <v>0</v>
      </c>
      <c r="W79" s="2">
        <v>0</v>
      </c>
      <c r="X79" s="2">
        <v>0</v>
      </c>
      <c r="Y79" s="2">
        <v>0</v>
      </c>
      <c r="Z79" s="2"/>
      <c r="AA79" s="2"/>
      <c r="AB79" s="2">
        <v>0</v>
      </c>
      <c r="AC79" s="2">
        <v>2190.02</v>
      </c>
      <c r="AD79" s="2">
        <v>0</v>
      </c>
      <c r="AE79" s="2">
        <v>0</v>
      </c>
      <c r="AF79" s="2">
        <v>0</v>
      </c>
      <c r="AG79" s="2">
        <v>252.2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</row>
    <row r="80" spans="1:39" ht="12.75">
      <c r="A80" s="2" t="s">
        <v>162</v>
      </c>
      <c r="B80" s="2" t="s">
        <v>17</v>
      </c>
      <c r="C80" s="2" t="s">
        <v>5</v>
      </c>
      <c r="D80" s="2" t="s">
        <v>119</v>
      </c>
      <c r="E80" s="2">
        <v>3777.14</v>
      </c>
      <c r="F80" s="4">
        <f t="shared" si="9"/>
        <v>330.2880269058296</v>
      </c>
      <c r="G80" s="4">
        <f t="shared" si="10"/>
        <v>313.3501793721973</v>
      </c>
      <c r="H80" s="4">
        <f t="shared" si="11"/>
        <v>1007.801928251121</v>
      </c>
      <c r="I80" s="4">
        <f t="shared" si="12"/>
        <v>999.3330044843049</v>
      </c>
      <c r="J80" s="4">
        <f t="shared" si="13"/>
        <v>220.19201793721973</v>
      </c>
      <c r="K80" s="4">
        <f t="shared" si="14"/>
        <v>50.81354260089686</v>
      </c>
      <c r="L80" s="4">
        <f t="shared" si="15"/>
        <v>160.90955156950673</v>
      </c>
      <c r="M80" s="4"/>
      <c r="N80" s="4">
        <f t="shared" si="16"/>
        <v>499.66650224215243</v>
      </c>
      <c r="O80" s="4"/>
      <c r="P80" s="4"/>
      <c r="Q80" s="4"/>
      <c r="R80" s="4"/>
      <c r="S80" s="4"/>
      <c r="T80" s="4"/>
      <c r="U80" s="4"/>
      <c r="V80" s="2">
        <v>0</v>
      </c>
      <c r="W80" s="2">
        <v>0</v>
      </c>
      <c r="X80" s="2">
        <v>0</v>
      </c>
      <c r="Y80" s="2">
        <v>0</v>
      </c>
      <c r="Z80" s="2"/>
      <c r="AA80" s="2"/>
      <c r="AB80" s="2">
        <v>0</v>
      </c>
      <c r="AC80" s="2">
        <v>617.18</v>
      </c>
      <c r="AD80" s="2">
        <v>0</v>
      </c>
      <c r="AE80" s="2">
        <v>215.11</v>
      </c>
      <c r="AF80" s="2">
        <v>0</v>
      </c>
      <c r="AG80" s="2">
        <v>0</v>
      </c>
      <c r="AH80" s="2">
        <v>0</v>
      </c>
      <c r="AI80" s="2">
        <v>0</v>
      </c>
      <c r="AJ80" s="2">
        <v>577.86</v>
      </c>
      <c r="AK80" s="2">
        <v>0</v>
      </c>
      <c r="AL80" s="2">
        <v>0</v>
      </c>
      <c r="AM80" s="2">
        <v>0</v>
      </c>
    </row>
    <row r="81" spans="1:39" ht="12.75">
      <c r="A81" s="2" t="s">
        <v>163</v>
      </c>
      <c r="B81" s="2" t="s">
        <v>6</v>
      </c>
      <c r="C81" s="2" t="s">
        <v>5</v>
      </c>
      <c r="D81" s="2" t="s">
        <v>117</v>
      </c>
      <c r="E81" s="2">
        <v>35046.94</v>
      </c>
      <c r="F81" s="4">
        <f t="shared" si="9"/>
        <v>3064.642735426009</v>
      </c>
      <c r="G81" s="4">
        <f t="shared" si="10"/>
        <v>2907.481569506727</v>
      </c>
      <c r="H81" s="4">
        <f t="shared" si="11"/>
        <v>9351.08937219731</v>
      </c>
      <c r="I81" s="4">
        <f t="shared" si="12"/>
        <v>9272.508789237669</v>
      </c>
      <c r="J81" s="4">
        <f t="shared" si="13"/>
        <v>2043.0951569506728</v>
      </c>
      <c r="K81" s="4">
        <f t="shared" si="14"/>
        <v>471.48349775784754</v>
      </c>
      <c r="L81" s="4">
        <f t="shared" si="15"/>
        <v>1493.031076233184</v>
      </c>
      <c r="M81" s="4"/>
      <c r="N81" s="4">
        <f t="shared" si="16"/>
        <v>4636.254394618834</v>
      </c>
      <c r="O81" s="4"/>
      <c r="P81" s="4"/>
      <c r="Q81" s="4"/>
      <c r="R81" s="4"/>
      <c r="S81" s="4"/>
      <c r="T81" s="4"/>
      <c r="U81" s="4"/>
      <c r="V81" s="2">
        <v>0</v>
      </c>
      <c r="W81" s="2">
        <v>0</v>
      </c>
      <c r="X81" s="2">
        <v>22468.72</v>
      </c>
      <c r="Y81" s="2">
        <v>9081.41</v>
      </c>
      <c r="Z81" s="2"/>
      <c r="AA81" s="2"/>
      <c r="AB81" s="2">
        <v>0</v>
      </c>
      <c r="AC81" s="2">
        <v>8307.17</v>
      </c>
      <c r="AD81" s="2">
        <v>5702.32</v>
      </c>
      <c r="AE81" s="2">
        <v>0</v>
      </c>
      <c r="AF81" s="2">
        <v>3942.33</v>
      </c>
      <c r="AG81" s="2">
        <v>1619.04</v>
      </c>
      <c r="AH81" s="2">
        <v>0</v>
      </c>
      <c r="AI81" s="2">
        <v>0</v>
      </c>
      <c r="AJ81" s="2">
        <v>3734.02</v>
      </c>
      <c r="AK81" s="2">
        <v>8573.99</v>
      </c>
      <c r="AL81" s="2">
        <v>0</v>
      </c>
      <c r="AM81" s="2">
        <v>0</v>
      </c>
    </row>
    <row r="82" spans="1:39" ht="12.75">
      <c r="A82" s="2" t="s">
        <v>163</v>
      </c>
      <c r="B82" s="2" t="s">
        <v>84</v>
      </c>
      <c r="C82" s="2" t="s">
        <v>5</v>
      </c>
      <c r="D82" s="2" t="s">
        <v>118</v>
      </c>
      <c r="E82" s="2">
        <v>25242.83</v>
      </c>
      <c r="F82" s="4">
        <f t="shared" si="9"/>
        <v>2207.3326681614353</v>
      </c>
      <c r="G82" s="4">
        <f t="shared" si="10"/>
        <v>2094.1361210762334</v>
      </c>
      <c r="H82" s="4">
        <f t="shared" si="11"/>
        <v>6735.194551569507</v>
      </c>
      <c r="I82" s="4">
        <f t="shared" si="12"/>
        <v>6678.596278026906</v>
      </c>
      <c r="J82" s="4">
        <f t="shared" si="13"/>
        <v>1471.5551121076235</v>
      </c>
      <c r="K82" s="4">
        <f t="shared" si="14"/>
        <v>339.5896412556054</v>
      </c>
      <c r="L82" s="4">
        <f t="shared" si="15"/>
        <v>1075.3671973094172</v>
      </c>
      <c r="M82" s="4"/>
      <c r="N82" s="4">
        <f t="shared" si="16"/>
        <v>3339.298139013453</v>
      </c>
      <c r="O82" s="4"/>
      <c r="P82" s="4"/>
      <c r="Q82" s="4"/>
      <c r="R82" s="4"/>
      <c r="S82" s="4"/>
      <c r="T82" s="4"/>
      <c r="U82" s="4"/>
      <c r="V82" s="2">
        <v>0</v>
      </c>
      <c r="W82" s="2">
        <v>0</v>
      </c>
      <c r="X82" s="2">
        <v>16330.74</v>
      </c>
      <c r="Y82" s="2">
        <v>6569.3</v>
      </c>
      <c r="Z82" s="2"/>
      <c r="AA82" s="2"/>
      <c r="AB82" s="2">
        <v>0</v>
      </c>
      <c r="AC82" s="2">
        <v>6009.19</v>
      </c>
      <c r="AD82" s="2">
        <v>1906.82</v>
      </c>
      <c r="AE82" s="2">
        <v>267.72</v>
      </c>
      <c r="AF82" s="2">
        <v>2851.61</v>
      </c>
      <c r="AG82" s="2">
        <v>1406.31</v>
      </c>
      <c r="AH82" s="2">
        <v>0</v>
      </c>
      <c r="AI82" s="2">
        <v>0</v>
      </c>
      <c r="AJ82" s="2">
        <v>2590.62</v>
      </c>
      <c r="AK82" s="2">
        <v>10887.71</v>
      </c>
      <c r="AL82" s="2">
        <v>0</v>
      </c>
      <c r="AM82" s="2">
        <v>0</v>
      </c>
    </row>
    <row r="83" spans="1:39" ht="12.75">
      <c r="A83" s="2" t="s">
        <v>163</v>
      </c>
      <c r="B83" s="2" t="s">
        <v>76</v>
      </c>
      <c r="C83" s="2" t="s">
        <v>5</v>
      </c>
      <c r="D83" s="2" t="s">
        <v>118</v>
      </c>
      <c r="E83" s="2">
        <v>46655.01</v>
      </c>
      <c r="F83" s="4">
        <f t="shared" si="9"/>
        <v>4079.6981838565025</v>
      </c>
      <c r="G83" s="4">
        <f t="shared" si="10"/>
        <v>3870.4828923766813</v>
      </c>
      <c r="H83" s="4">
        <f t="shared" si="11"/>
        <v>12448.309843049326</v>
      </c>
      <c r="I83" s="4">
        <f t="shared" si="12"/>
        <v>12343.702197309416</v>
      </c>
      <c r="J83" s="4">
        <f t="shared" si="13"/>
        <v>2719.798789237668</v>
      </c>
      <c r="K83" s="4">
        <f t="shared" si="14"/>
        <v>627.6458744394619</v>
      </c>
      <c r="L83" s="4">
        <f t="shared" si="15"/>
        <v>1987.545269058296</v>
      </c>
      <c r="M83" s="4"/>
      <c r="N83" s="4">
        <f t="shared" si="16"/>
        <v>6171.851098654708</v>
      </c>
      <c r="O83" s="4"/>
      <c r="P83" s="4"/>
      <c r="Q83" s="4"/>
      <c r="R83" s="4">
        <v>35771.2</v>
      </c>
      <c r="S83" s="4"/>
      <c r="T83" s="4"/>
      <c r="U83" s="4"/>
      <c r="V83" s="2">
        <v>0</v>
      </c>
      <c r="W83" s="2">
        <v>0</v>
      </c>
      <c r="X83" s="2">
        <v>21044.62</v>
      </c>
      <c r="Y83" s="2">
        <v>10747.75</v>
      </c>
      <c r="Z83" s="2"/>
      <c r="AA83" s="2"/>
      <c r="AB83" s="2">
        <v>0</v>
      </c>
      <c r="AC83" s="2">
        <v>9080.84</v>
      </c>
      <c r="AD83" s="2">
        <v>2390.78</v>
      </c>
      <c r="AE83" s="2">
        <v>0</v>
      </c>
      <c r="AF83" s="2">
        <v>4439.99</v>
      </c>
      <c r="AG83" s="2">
        <v>1275.55</v>
      </c>
      <c r="AH83" s="2">
        <v>0</v>
      </c>
      <c r="AI83" s="2">
        <v>0</v>
      </c>
      <c r="AJ83" s="2">
        <v>7.56</v>
      </c>
      <c r="AK83" s="2">
        <v>18876.57</v>
      </c>
      <c r="AL83" s="2">
        <v>664.11</v>
      </c>
      <c r="AM83" s="2">
        <v>0</v>
      </c>
    </row>
    <row r="84" spans="1:39" ht="12.75">
      <c r="A84" s="2" t="s">
        <v>164</v>
      </c>
      <c r="B84" s="2" t="s">
        <v>44</v>
      </c>
      <c r="C84" s="2" t="s">
        <v>5</v>
      </c>
      <c r="D84" s="2" t="s">
        <v>118</v>
      </c>
      <c r="E84" s="2">
        <v>40528.72</v>
      </c>
      <c r="F84" s="4">
        <f t="shared" si="9"/>
        <v>3543.9912107623322</v>
      </c>
      <c r="G84" s="4">
        <f t="shared" si="10"/>
        <v>3362.2480717488793</v>
      </c>
      <c r="H84" s="4">
        <f t="shared" si="11"/>
        <v>10813.71677130045</v>
      </c>
      <c r="I84" s="4">
        <f t="shared" si="12"/>
        <v>10722.845201793722</v>
      </c>
      <c r="J84" s="4">
        <f t="shared" si="13"/>
        <v>2362.6608071748883</v>
      </c>
      <c r="K84" s="4">
        <f t="shared" si="14"/>
        <v>545.2294170403587</v>
      </c>
      <c r="L84" s="4">
        <f t="shared" si="15"/>
        <v>1726.5598206278028</v>
      </c>
      <c r="M84" s="4"/>
      <c r="N84" s="4">
        <f t="shared" si="16"/>
        <v>5361.422600896861</v>
      </c>
      <c r="O84" s="4">
        <v>58008</v>
      </c>
      <c r="P84" s="4"/>
      <c r="Q84" s="4"/>
      <c r="R84" s="4"/>
      <c r="S84" s="4"/>
      <c r="T84" s="4"/>
      <c r="U84" s="4"/>
      <c r="V84" s="2">
        <v>1095.42</v>
      </c>
      <c r="W84" s="2">
        <v>0</v>
      </c>
      <c r="X84" s="2">
        <v>20402.85</v>
      </c>
      <c r="Y84" s="2">
        <v>8828.38</v>
      </c>
      <c r="Z84" s="2"/>
      <c r="AA84" s="2"/>
      <c r="AB84" s="2">
        <v>0</v>
      </c>
      <c r="AC84" s="2">
        <v>8075.45</v>
      </c>
      <c r="AD84" s="2">
        <v>2426.09</v>
      </c>
      <c r="AE84" s="2">
        <v>337.08</v>
      </c>
      <c r="AF84" s="2">
        <v>3825.76</v>
      </c>
      <c r="AG84" s="2">
        <v>1445.39</v>
      </c>
      <c r="AH84" s="2">
        <v>0</v>
      </c>
      <c r="AI84" s="2">
        <v>0</v>
      </c>
      <c r="AJ84" s="2">
        <v>3992.19</v>
      </c>
      <c r="AK84" s="2">
        <v>9472.35</v>
      </c>
      <c r="AL84" s="2">
        <v>169.33</v>
      </c>
      <c r="AM84" s="2">
        <v>0</v>
      </c>
    </row>
    <row r="85" spans="1:39" ht="12.75">
      <c r="A85" s="2" t="s">
        <v>163</v>
      </c>
      <c r="B85" s="2" t="s">
        <v>85</v>
      </c>
      <c r="C85" s="2" t="s">
        <v>5</v>
      </c>
      <c r="D85" s="2" t="s">
        <v>118</v>
      </c>
      <c r="E85" s="2">
        <v>13043.73</v>
      </c>
      <c r="F85" s="4">
        <f t="shared" si="9"/>
        <v>1140.5952242152466</v>
      </c>
      <c r="G85" s="4">
        <f t="shared" si="10"/>
        <v>1082.1031614349774</v>
      </c>
      <c r="H85" s="4">
        <f t="shared" si="11"/>
        <v>3480.2777354260083</v>
      </c>
      <c r="I85" s="4">
        <f t="shared" si="12"/>
        <v>3451.031704035874</v>
      </c>
      <c r="J85" s="4">
        <f t="shared" si="13"/>
        <v>760.3968161434977</v>
      </c>
      <c r="K85" s="4">
        <f t="shared" si="14"/>
        <v>175.47618834080714</v>
      </c>
      <c r="L85" s="4">
        <f t="shared" si="15"/>
        <v>555.674596412556</v>
      </c>
      <c r="M85" s="4"/>
      <c r="N85" s="4">
        <f t="shared" si="16"/>
        <v>1725.515852017937</v>
      </c>
      <c r="O85" s="4">
        <v>1938</v>
      </c>
      <c r="P85" s="4"/>
      <c r="Q85" s="4"/>
      <c r="R85" s="4"/>
      <c r="S85" s="4"/>
      <c r="T85" s="4"/>
      <c r="U85" s="4"/>
      <c r="V85" s="2">
        <v>0</v>
      </c>
      <c r="W85" s="2">
        <v>0</v>
      </c>
      <c r="X85" s="2">
        <v>10410.89</v>
      </c>
      <c r="Y85" s="2">
        <v>3773.21</v>
      </c>
      <c r="Z85" s="2"/>
      <c r="AA85" s="2"/>
      <c r="AB85" s="2">
        <v>0</v>
      </c>
      <c r="AC85" s="2">
        <v>3451.24</v>
      </c>
      <c r="AD85" s="2">
        <v>1127.64</v>
      </c>
      <c r="AE85" s="2">
        <v>0</v>
      </c>
      <c r="AF85" s="2">
        <v>1637.7</v>
      </c>
      <c r="AG85" s="2">
        <v>820.69</v>
      </c>
      <c r="AH85" s="2">
        <v>0</v>
      </c>
      <c r="AI85" s="2">
        <v>0</v>
      </c>
      <c r="AJ85" s="2">
        <v>1742.83</v>
      </c>
      <c r="AK85" s="2">
        <v>7175.95</v>
      </c>
      <c r="AL85" s="2">
        <v>5.54</v>
      </c>
      <c r="AM85" s="2">
        <v>0</v>
      </c>
    </row>
    <row r="86" spans="1:39" ht="12.75">
      <c r="A86" s="2" t="s">
        <v>164</v>
      </c>
      <c r="B86" s="2" t="s">
        <v>17</v>
      </c>
      <c r="C86" s="2" t="s">
        <v>5</v>
      </c>
      <c r="D86" s="2" t="s">
        <v>117</v>
      </c>
      <c r="E86" s="2">
        <v>689.5</v>
      </c>
      <c r="F86" s="4">
        <f t="shared" si="9"/>
        <v>60.29260089686099</v>
      </c>
      <c r="G86" s="4">
        <f t="shared" si="10"/>
        <v>57.200672645739914</v>
      </c>
      <c r="H86" s="4">
        <f t="shared" si="11"/>
        <v>183.96973094170403</v>
      </c>
      <c r="I86" s="4">
        <f t="shared" si="12"/>
        <v>182.4237668161435</v>
      </c>
      <c r="J86" s="4">
        <f t="shared" si="13"/>
        <v>40.19506726457399</v>
      </c>
      <c r="K86" s="4">
        <f t="shared" si="14"/>
        <v>9.27578475336323</v>
      </c>
      <c r="L86" s="4">
        <f t="shared" si="15"/>
        <v>29.373318385650226</v>
      </c>
      <c r="M86" s="4"/>
      <c r="N86" s="4">
        <f t="shared" si="16"/>
        <v>91.21188340807176</v>
      </c>
      <c r="O86" s="4"/>
      <c r="P86" s="4"/>
      <c r="Q86" s="4"/>
      <c r="R86" s="4"/>
      <c r="S86" s="4"/>
      <c r="T86" s="4"/>
      <c r="U86" s="4"/>
      <c r="V86" s="2">
        <v>0</v>
      </c>
      <c r="W86" s="2">
        <v>0</v>
      </c>
      <c r="X86" s="2">
        <v>550.37</v>
      </c>
      <c r="Y86" s="2">
        <v>199.45</v>
      </c>
      <c r="Z86" s="2"/>
      <c r="AA86" s="2"/>
      <c r="AB86" s="2">
        <v>0</v>
      </c>
      <c r="AC86" s="2">
        <v>182.43</v>
      </c>
      <c r="AD86" s="2">
        <v>125.2</v>
      </c>
      <c r="AE86" s="2">
        <v>0</v>
      </c>
      <c r="AF86" s="2">
        <v>86.55</v>
      </c>
      <c r="AG86" s="2">
        <v>0</v>
      </c>
      <c r="AH86" s="2">
        <v>0</v>
      </c>
      <c r="AI86" s="2">
        <v>0</v>
      </c>
      <c r="AJ86" s="2">
        <v>0</v>
      </c>
      <c r="AK86" s="2">
        <v>390.86</v>
      </c>
      <c r="AL86" s="2">
        <v>0</v>
      </c>
      <c r="AM86" s="2">
        <v>0</v>
      </c>
    </row>
    <row r="87" spans="1:39" ht="12.75">
      <c r="A87" s="2" t="s">
        <v>165</v>
      </c>
      <c r="B87" s="2" t="s">
        <v>116</v>
      </c>
      <c r="C87" s="2" t="s">
        <v>5</v>
      </c>
      <c r="D87" s="2" t="s">
        <v>119</v>
      </c>
      <c r="E87" s="2">
        <v>6818.6</v>
      </c>
      <c r="F87" s="4">
        <f t="shared" si="9"/>
        <v>596.2452914798207</v>
      </c>
      <c r="G87" s="4">
        <f t="shared" si="10"/>
        <v>565.6686098654709</v>
      </c>
      <c r="H87" s="4">
        <f t="shared" si="11"/>
        <v>1819.3125560538117</v>
      </c>
      <c r="I87" s="4">
        <f t="shared" si="12"/>
        <v>1804.0242152466367</v>
      </c>
      <c r="J87" s="4">
        <f t="shared" si="13"/>
        <v>397.4968609865471</v>
      </c>
      <c r="K87" s="4">
        <f t="shared" si="14"/>
        <v>91.73004484304933</v>
      </c>
      <c r="L87" s="4">
        <f t="shared" si="15"/>
        <v>290.4784753363229</v>
      </c>
      <c r="M87" s="4"/>
      <c r="N87" s="4">
        <f t="shared" si="16"/>
        <v>902.0121076233183</v>
      </c>
      <c r="O87" s="4"/>
      <c r="P87" s="4"/>
      <c r="Q87" s="4"/>
      <c r="R87" s="4"/>
      <c r="S87" s="4"/>
      <c r="T87" s="4"/>
      <c r="U87" s="4"/>
      <c r="V87" s="2">
        <v>0</v>
      </c>
      <c r="W87" s="2">
        <v>0</v>
      </c>
      <c r="X87" s="2">
        <v>1734.93</v>
      </c>
      <c r="Y87" s="2">
        <v>1261.46</v>
      </c>
      <c r="Z87" s="2"/>
      <c r="AA87" s="2"/>
      <c r="AB87" s="2">
        <v>0</v>
      </c>
      <c r="AC87" s="2">
        <v>1153.83</v>
      </c>
      <c r="AD87" s="2">
        <v>0</v>
      </c>
      <c r="AE87" s="2">
        <v>0</v>
      </c>
      <c r="AF87" s="2">
        <v>0</v>
      </c>
      <c r="AG87" s="2">
        <v>176.4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</row>
    <row r="88" spans="1:39" ht="12.75">
      <c r="A88" s="2" t="s">
        <v>166</v>
      </c>
      <c r="B88" s="2" t="s">
        <v>6</v>
      </c>
      <c r="C88" s="2" t="s">
        <v>5</v>
      </c>
      <c r="D88" s="2" t="s">
        <v>117</v>
      </c>
      <c r="E88" s="2">
        <v>39980.63</v>
      </c>
      <c r="F88" s="4">
        <f t="shared" si="9"/>
        <v>3496.064058295964</v>
      </c>
      <c r="G88" s="4">
        <f t="shared" si="10"/>
        <v>3316.778721973094</v>
      </c>
      <c r="H88" s="4">
        <f t="shared" si="11"/>
        <v>10667.477511210762</v>
      </c>
      <c r="I88" s="4">
        <f t="shared" si="12"/>
        <v>10577.834843049326</v>
      </c>
      <c r="J88" s="4">
        <f t="shared" si="13"/>
        <v>2330.7093721973097</v>
      </c>
      <c r="K88" s="4">
        <f t="shared" si="14"/>
        <v>537.8560089686098</v>
      </c>
      <c r="L88" s="4">
        <f t="shared" si="15"/>
        <v>1703.2106950672646</v>
      </c>
      <c r="M88" s="4"/>
      <c r="N88" s="4">
        <f t="shared" si="16"/>
        <v>5288.917421524663</v>
      </c>
      <c r="O88" s="4"/>
      <c r="P88" s="4"/>
      <c r="Q88" s="4"/>
      <c r="R88" s="4"/>
      <c r="S88" s="4"/>
      <c r="T88" s="4"/>
      <c r="U88" s="4"/>
      <c r="V88" s="2">
        <v>0</v>
      </c>
      <c r="W88" s="2">
        <v>0</v>
      </c>
      <c r="X88" s="2">
        <v>25835.33</v>
      </c>
      <c r="Y88" s="2">
        <v>10638.22</v>
      </c>
      <c r="Z88" s="2"/>
      <c r="AA88" s="2"/>
      <c r="AB88" s="2">
        <v>0</v>
      </c>
      <c r="AC88" s="2">
        <v>9076.28</v>
      </c>
      <c r="AD88" s="2">
        <v>6230.3</v>
      </c>
      <c r="AE88" s="2">
        <v>178.14</v>
      </c>
      <c r="AF88" s="2">
        <v>4307.22</v>
      </c>
      <c r="AG88" s="2">
        <v>1819.32</v>
      </c>
      <c r="AH88" s="2">
        <v>0</v>
      </c>
      <c r="AI88" s="2">
        <v>1768.3</v>
      </c>
      <c r="AJ88" s="2">
        <v>3746.95</v>
      </c>
      <c r="AK88" s="2">
        <v>14509.19</v>
      </c>
      <c r="AL88" s="2">
        <v>0</v>
      </c>
      <c r="AM88" s="2">
        <v>1241.91</v>
      </c>
    </row>
    <row r="89" spans="1:39" ht="12.75">
      <c r="A89" s="2" t="s">
        <v>166</v>
      </c>
      <c r="B89" s="2" t="s">
        <v>30</v>
      </c>
      <c r="C89" s="2" t="s">
        <v>5</v>
      </c>
      <c r="D89" s="2" t="s">
        <v>117</v>
      </c>
      <c r="E89" s="2">
        <v>47711.43</v>
      </c>
      <c r="F89" s="4">
        <f t="shared" si="9"/>
        <v>4172.075717488789</v>
      </c>
      <c r="G89" s="4">
        <f t="shared" si="10"/>
        <v>3958.1231165919285</v>
      </c>
      <c r="H89" s="4">
        <f t="shared" si="11"/>
        <v>12730.179753363229</v>
      </c>
      <c r="I89" s="4">
        <f t="shared" si="12"/>
        <v>12623.203452914799</v>
      </c>
      <c r="J89" s="4">
        <f t="shared" si="13"/>
        <v>2781.3838116591933</v>
      </c>
      <c r="K89" s="4">
        <f t="shared" si="14"/>
        <v>641.857802690583</v>
      </c>
      <c r="L89" s="4">
        <f t="shared" si="15"/>
        <v>2032.5497085201796</v>
      </c>
      <c r="M89" s="4"/>
      <c r="N89" s="4">
        <f t="shared" si="16"/>
        <v>6311.601726457399</v>
      </c>
      <c r="O89" s="4"/>
      <c r="P89" s="4"/>
      <c r="Q89" s="4"/>
      <c r="R89" s="4"/>
      <c r="S89" s="4"/>
      <c r="T89" s="4"/>
      <c r="U89" s="4"/>
      <c r="V89" s="2">
        <v>0</v>
      </c>
      <c r="W89" s="2">
        <v>0</v>
      </c>
      <c r="X89" s="2">
        <v>9958.59</v>
      </c>
      <c r="Y89" s="2">
        <v>8423.07</v>
      </c>
      <c r="Z89" s="2"/>
      <c r="AA89" s="2"/>
      <c r="AB89" s="2">
        <v>0</v>
      </c>
      <c r="AC89" s="2">
        <v>7699.14</v>
      </c>
      <c r="AD89" s="2">
        <v>5234.53</v>
      </c>
      <c r="AE89" s="2">
        <v>0</v>
      </c>
      <c r="AF89" s="2">
        <v>3643.17</v>
      </c>
      <c r="AG89" s="2">
        <v>867.04</v>
      </c>
      <c r="AH89" s="2">
        <v>0</v>
      </c>
      <c r="AI89" s="2">
        <v>241.18</v>
      </c>
      <c r="AJ89" s="2">
        <v>1996.62</v>
      </c>
      <c r="AK89" s="2">
        <v>14401.06</v>
      </c>
      <c r="AL89" s="2">
        <v>119.05</v>
      </c>
      <c r="AM89" s="2">
        <v>0</v>
      </c>
    </row>
    <row r="90" spans="1:39" ht="12.75">
      <c r="A90" s="2" t="s">
        <v>167</v>
      </c>
      <c r="B90" s="2" t="s">
        <v>7</v>
      </c>
      <c r="C90" s="2" t="s">
        <v>5</v>
      </c>
      <c r="D90" s="2" t="s">
        <v>117</v>
      </c>
      <c r="E90" s="2">
        <v>298022.16</v>
      </c>
      <c r="F90" s="4">
        <f t="shared" si="9"/>
        <v>26060.23372197309</v>
      </c>
      <c r="G90" s="4">
        <f t="shared" si="10"/>
        <v>24723.811479820626</v>
      </c>
      <c r="H90" s="4">
        <f t="shared" si="11"/>
        <v>79517.12340807174</v>
      </c>
      <c r="I90" s="4">
        <f t="shared" si="12"/>
        <v>78848.9122869955</v>
      </c>
      <c r="J90" s="4">
        <f t="shared" si="13"/>
        <v>17373.48914798206</v>
      </c>
      <c r="K90" s="4">
        <f t="shared" si="14"/>
        <v>4009.2667264573984</v>
      </c>
      <c r="L90" s="4">
        <f t="shared" si="15"/>
        <v>12696.011300448428</v>
      </c>
      <c r="M90" s="4"/>
      <c r="N90" s="4">
        <f t="shared" si="16"/>
        <v>39424.45614349775</v>
      </c>
      <c r="O90" s="4"/>
      <c r="P90" s="4"/>
      <c r="Q90" s="4"/>
      <c r="R90" s="4"/>
      <c r="S90" s="4"/>
      <c r="T90" s="4"/>
      <c r="U90" s="4"/>
      <c r="V90" s="2">
        <v>79888.11</v>
      </c>
      <c r="W90" s="2">
        <v>0</v>
      </c>
      <c r="X90" s="2">
        <v>194417.1</v>
      </c>
      <c r="Y90" s="2">
        <v>78708.17</v>
      </c>
      <c r="Z90" s="2"/>
      <c r="AA90" s="2"/>
      <c r="AB90" s="2">
        <v>0</v>
      </c>
      <c r="AC90" s="2">
        <v>70215.65</v>
      </c>
      <c r="AD90" s="2">
        <v>47781.8</v>
      </c>
      <c r="AE90" s="2">
        <v>3975.16</v>
      </c>
      <c r="AF90" s="2">
        <v>33594.12</v>
      </c>
      <c r="AG90" s="2">
        <v>15647.37</v>
      </c>
      <c r="AH90" s="2">
        <v>0</v>
      </c>
      <c r="AI90" s="2">
        <v>321.26</v>
      </c>
      <c r="AJ90" s="2">
        <v>46930.16</v>
      </c>
      <c r="AK90" s="2">
        <v>155758.9</v>
      </c>
      <c r="AL90" s="2">
        <v>57.07</v>
      </c>
      <c r="AM90" s="2">
        <v>5032.84</v>
      </c>
    </row>
    <row r="91" spans="1:39" ht="12.75">
      <c r="A91" s="2" t="s">
        <v>166</v>
      </c>
      <c r="B91" s="2" t="s">
        <v>47</v>
      </c>
      <c r="C91" s="2" t="s">
        <v>5</v>
      </c>
      <c r="D91" s="2" t="s">
        <v>117</v>
      </c>
      <c r="E91" s="2">
        <v>47760.76</v>
      </c>
      <c r="F91" s="4">
        <f t="shared" si="9"/>
        <v>4176.389327354261</v>
      </c>
      <c r="G91" s="4">
        <f t="shared" si="10"/>
        <v>3962.2155156950676</v>
      </c>
      <c r="H91" s="4">
        <f t="shared" si="11"/>
        <v>12743.341793721973</v>
      </c>
      <c r="I91" s="4">
        <f t="shared" si="12"/>
        <v>12636.254887892377</v>
      </c>
      <c r="J91" s="4">
        <f t="shared" si="13"/>
        <v>2784.259551569507</v>
      </c>
      <c r="K91" s="4">
        <f t="shared" si="14"/>
        <v>642.5214349775785</v>
      </c>
      <c r="L91" s="4">
        <f t="shared" si="15"/>
        <v>2034.6512107623319</v>
      </c>
      <c r="M91" s="4"/>
      <c r="N91" s="4">
        <f t="shared" si="16"/>
        <v>6318.127443946189</v>
      </c>
      <c r="O91" s="4"/>
      <c r="P91" s="4"/>
      <c r="Q91" s="4"/>
      <c r="R91" s="4">
        <v>22867.7</v>
      </c>
      <c r="S91" s="4"/>
      <c r="T91" s="4"/>
      <c r="U91" s="4"/>
      <c r="V91" s="2">
        <v>0</v>
      </c>
      <c r="W91" s="2">
        <v>0</v>
      </c>
      <c r="X91" s="2">
        <v>33097.08</v>
      </c>
      <c r="Y91" s="2">
        <v>12855.61</v>
      </c>
      <c r="Z91" s="2"/>
      <c r="AA91" s="2"/>
      <c r="AB91" s="2">
        <v>0</v>
      </c>
      <c r="AC91" s="2">
        <v>11759.17</v>
      </c>
      <c r="AD91" s="2">
        <v>8060.39</v>
      </c>
      <c r="AE91" s="2">
        <v>3213.01</v>
      </c>
      <c r="AF91" s="2">
        <v>4838.81</v>
      </c>
      <c r="AG91" s="2">
        <v>2365.01</v>
      </c>
      <c r="AH91" s="2">
        <v>0</v>
      </c>
      <c r="AI91" s="2">
        <v>3090.49</v>
      </c>
      <c r="AJ91" s="2">
        <v>0</v>
      </c>
      <c r="AK91" s="2">
        <v>23469.63</v>
      </c>
      <c r="AL91" s="2">
        <v>45.5</v>
      </c>
      <c r="AM91" s="2">
        <v>0</v>
      </c>
    </row>
    <row r="92" spans="1:39" ht="12.75">
      <c r="A92" s="2" t="s">
        <v>86</v>
      </c>
      <c r="B92" s="2" t="s">
        <v>13</v>
      </c>
      <c r="C92" s="2" t="s">
        <v>5</v>
      </c>
      <c r="D92" s="2" t="s">
        <v>117</v>
      </c>
      <c r="E92" s="2">
        <v>55888.19</v>
      </c>
      <c r="F92" s="4">
        <f t="shared" si="9"/>
        <v>4887.083878923767</v>
      </c>
      <c r="G92" s="4">
        <f t="shared" si="10"/>
        <v>4636.464192825112</v>
      </c>
      <c r="H92" s="4">
        <f t="shared" si="11"/>
        <v>14911.871322869954</v>
      </c>
      <c r="I92" s="4">
        <f t="shared" si="12"/>
        <v>14786.561479820628</v>
      </c>
      <c r="J92" s="4">
        <f t="shared" si="13"/>
        <v>3258.0559192825112</v>
      </c>
      <c r="K92" s="4">
        <f t="shared" si="14"/>
        <v>751.8590582959641</v>
      </c>
      <c r="L92" s="4">
        <f t="shared" si="15"/>
        <v>2380.8870179372198</v>
      </c>
      <c r="M92" s="4"/>
      <c r="N92" s="4">
        <f t="shared" si="16"/>
        <v>7393.280739910314</v>
      </c>
      <c r="O92" s="4"/>
      <c r="P92" s="4"/>
      <c r="Q92" s="4"/>
      <c r="R92" s="4"/>
      <c r="S92" s="4"/>
      <c r="T92" s="4"/>
      <c r="U92" s="4"/>
      <c r="V92" s="2">
        <v>14587.18</v>
      </c>
      <c r="W92" s="2">
        <v>0</v>
      </c>
      <c r="X92" s="2">
        <v>35802.28</v>
      </c>
      <c r="Y92" s="2">
        <v>14478.84</v>
      </c>
      <c r="Z92" s="2"/>
      <c r="AA92" s="2"/>
      <c r="AB92" s="2">
        <v>0</v>
      </c>
      <c r="AC92" s="2">
        <v>13244.05</v>
      </c>
      <c r="AD92" s="2">
        <v>9091.15</v>
      </c>
      <c r="AE92" s="2">
        <v>1.58</v>
      </c>
      <c r="AF92" s="2">
        <v>6285</v>
      </c>
      <c r="AG92" s="2">
        <v>2727.87</v>
      </c>
      <c r="AH92" s="2">
        <v>0</v>
      </c>
      <c r="AI92" s="2">
        <v>0</v>
      </c>
      <c r="AJ92" s="2">
        <v>5396.79</v>
      </c>
      <c r="AK92" s="2">
        <v>26473.06</v>
      </c>
      <c r="AL92" s="2">
        <v>0</v>
      </c>
      <c r="AM92" s="2">
        <v>11631.96</v>
      </c>
    </row>
    <row r="93" spans="1:39" ht="12.75">
      <c r="A93" s="2" t="s">
        <v>86</v>
      </c>
      <c r="B93" s="2" t="s">
        <v>6</v>
      </c>
      <c r="C93" s="2" t="s">
        <v>5</v>
      </c>
      <c r="D93" s="2" t="s">
        <v>117</v>
      </c>
      <c r="E93" s="2">
        <v>19876.87</v>
      </c>
      <c r="F93" s="4">
        <f t="shared" si="9"/>
        <v>1738.1119506726457</v>
      </c>
      <c r="G93" s="4">
        <f t="shared" si="10"/>
        <v>1648.9780044843046</v>
      </c>
      <c r="H93" s="4">
        <f t="shared" si="11"/>
        <v>5303.469798206277</v>
      </c>
      <c r="I93" s="4">
        <f t="shared" si="12"/>
        <v>5258.902825112107</v>
      </c>
      <c r="J93" s="4">
        <f t="shared" si="13"/>
        <v>1158.7413004484304</v>
      </c>
      <c r="K93" s="4">
        <f t="shared" si="14"/>
        <v>267.4018385650224</v>
      </c>
      <c r="L93" s="4">
        <f t="shared" si="15"/>
        <v>846.7724887892376</v>
      </c>
      <c r="M93" s="4"/>
      <c r="N93" s="4">
        <f t="shared" si="16"/>
        <v>2629.4514125560536</v>
      </c>
      <c r="O93" s="4"/>
      <c r="P93" s="4"/>
      <c r="Q93" s="4"/>
      <c r="R93" s="4"/>
      <c r="S93" s="4"/>
      <c r="T93" s="4"/>
      <c r="U93" s="4"/>
      <c r="V93" s="2">
        <v>0</v>
      </c>
      <c r="W93" s="2">
        <v>0</v>
      </c>
      <c r="X93" s="2">
        <v>6652.58</v>
      </c>
      <c r="Y93" s="2">
        <v>3982.94</v>
      </c>
      <c r="Z93" s="2"/>
      <c r="AA93" s="2"/>
      <c r="AB93" s="2">
        <v>0</v>
      </c>
      <c r="AC93" s="2">
        <v>3643.32</v>
      </c>
      <c r="AD93" s="2">
        <v>617.5</v>
      </c>
      <c r="AE93" s="2">
        <v>216.24</v>
      </c>
      <c r="AF93" s="2">
        <v>1728.99</v>
      </c>
      <c r="AG93" s="2">
        <v>540</v>
      </c>
      <c r="AH93" s="2">
        <v>0</v>
      </c>
      <c r="AI93" s="2">
        <v>297.69</v>
      </c>
      <c r="AJ93" s="2">
        <v>0</v>
      </c>
      <c r="AK93" s="2">
        <v>1858.5</v>
      </c>
      <c r="AL93" s="2">
        <v>0</v>
      </c>
      <c r="AM93" s="2">
        <v>0</v>
      </c>
    </row>
    <row r="94" spans="1:39" ht="12.75">
      <c r="A94" s="2" t="s">
        <v>86</v>
      </c>
      <c r="B94" s="2" t="s">
        <v>30</v>
      </c>
      <c r="C94" s="2" t="s">
        <v>5</v>
      </c>
      <c r="D94" s="2" t="s">
        <v>117</v>
      </c>
      <c r="E94" s="2">
        <v>18983.15</v>
      </c>
      <c r="F94" s="4">
        <f t="shared" si="9"/>
        <v>1659.961547085202</v>
      </c>
      <c r="G94" s="4">
        <f t="shared" si="10"/>
        <v>1574.8353139013454</v>
      </c>
      <c r="H94" s="4">
        <f t="shared" si="11"/>
        <v>5065.010874439462</v>
      </c>
      <c r="I94" s="4">
        <f t="shared" si="12"/>
        <v>5022.4477578475335</v>
      </c>
      <c r="J94" s="4">
        <f t="shared" si="13"/>
        <v>1106.6410313901347</v>
      </c>
      <c r="K94" s="4">
        <f t="shared" si="14"/>
        <v>255.37869955156953</v>
      </c>
      <c r="L94" s="4">
        <f t="shared" si="15"/>
        <v>808.6992152466369</v>
      </c>
      <c r="M94" s="4"/>
      <c r="N94" s="4">
        <f t="shared" si="16"/>
        <v>2511.2238789237667</v>
      </c>
      <c r="O94" s="4"/>
      <c r="P94" s="4"/>
      <c r="Q94" s="4"/>
      <c r="R94" s="4"/>
      <c r="S94" s="4"/>
      <c r="T94" s="4"/>
      <c r="U94" s="4"/>
      <c r="V94" s="2">
        <v>0</v>
      </c>
      <c r="W94" s="2">
        <v>0</v>
      </c>
      <c r="X94" s="2">
        <v>10940.5</v>
      </c>
      <c r="Y94" s="2">
        <v>4702.3</v>
      </c>
      <c r="Z94" s="2"/>
      <c r="AA94" s="2"/>
      <c r="AB94" s="2">
        <v>0</v>
      </c>
      <c r="AC94" s="2">
        <v>4301.06</v>
      </c>
      <c r="AD94" s="2">
        <v>728.98</v>
      </c>
      <c r="AE94" s="2">
        <v>0</v>
      </c>
      <c r="AF94" s="2">
        <v>2031.25</v>
      </c>
      <c r="AG94" s="2">
        <v>773.33</v>
      </c>
      <c r="AH94" s="2">
        <v>0</v>
      </c>
      <c r="AI94" s="2">
        <v>0</v>
      </c>
      <c r="AJ94" s="2">
        <v>626.4</v>
      </c>
      <c r="AK94" s="2">
        <v>15597.29</v>
      </c>
      <c r="AL94" s="2">
        <v>94.37</v>
      </c>
      <c r="AM94" s="2">
        <v>0</v>
      </c>
    </row>
    <row r="95" spans="1:39" ht="12.75">
      <c r="A95" s="2" t="s">
        <v>86</v>
      </c>
      <c r="B95" s="2" t="s">
        <v>43</v>
      </c>
      <c r="C95" s="2" t="s">
        <v>5</v>
      </c>
      <c r="D95" s="2" t="s">
        <v>117</v>
      </c>
      <c r="E95" s="2">
        <v>194760.9</v>
      </c>
      <c r="F95" s="4">
        <f t="shared" si="9"/>
        <v>17030.661659192825</v>
      </c>
      <c r="G95" s="4">
        <f t="shared" si="10"/>
        <v>16157.294394618833</v>
      </c>
      <c r="H95" s="4">
        <f t="shared" si="11"/>
        <v>51965.35224215246</v>
      </c>
      <c r="I95" s="4">
        <f t="shared" si="12"/>
        <v>51528.66860986547</v>
      </c>
      <c r="J95" s="4">
        <f t="shared" si="13"/>
        <v>11353.774439461884</v>
      </c>
      <c r="K95" s="4">
        <f t="shared" si="14"/>
        <v>2620.1017937219726</v>
      </c>
      <c r="L95" s="4">
        <f t="shared" si="15"/>
        <v>8296.989013452914</v>
      </c>
      <c r="M95" s="4"/>
      <c r="N95" s="4">
        <f t="shared" si="16"/>
        <v>25764.334304932734</v>
      </c>
      <c r="O95" s="4">
        <v>21764</v>
      </c>
      <c r="P95" s="4"/>
      <c r="Q95" s="4"/>
      <c r="R95" s="4"/>
      <c r="S95" s="4"/>
      <c r="T95" s="4">
        <v>100000</v>
      </c>
      <c r="U95" s="4"/>
      <c r="V95" s="2">
        <v>44946.56</v>
      </c>
      <c r="W95" s="2">
        <v>0</v>
      </c>
      <c r="X95" s="2">
        <v>108384.36</v>
      </c>
      <c r="Y95" s="2">
        <v>48139.8</v>
      </c>
      <c r="Z95" s="2"/>
      <c r="AA95" s="2"/>
      <c r="AB95" s="2">
        <v>0</v>
      </c>
      <c r="AC95" s="2">
        <v>42213.08</v>
      </c>
      <c r="AD95" s="2">
        <v>12526.2</v>
      </c>
      <c r="AE95" s="2">
        <v>4093.67</v>
      </c>
      <c r="AF95" s="2">
        <v>20211.83</v>
      </c>
      <c r="AG95" s="2">
        <v>8581.58</v>
      </c>
      <c r="AH95" s="2">
        <v>0</v>
      </c>
      <c r="AI95" s="2">
        <v>863.01</v>
      </c>
      <c r="AJ95" s="2">
        <v>27586.21</v>
      </c>
      <c r="AK95" s="2">
        <v>128143.8</v>
      </c>
      <c r="AL95" s="2">
        <v>315.07</v>
      </c>
      <c r="AM95" s="2">
        <v>2842.91</v>
      </c>
    </row>
    <row r="96" spans="1:39" ht="12.75">
      <c r="A96" s="2" t="s">
        <v>86</v>
      </c>
      <c r="B96" s="2" t="s">
        <v>62</v>
      </c>
      <c r="C96" s="2" t="s">
        <v>5</v>
      </c>
      <c r="D96" s="2" t="s">
        <v>117</v>
      </c>
      <c r="E96" s="2">
        <v>169050.89</v>
      </c>
      <c r="F96" s="4">
        <f t="shared" si="9"/>
        <v>14782.476928251124</v>
      </c>
      <c r="G96" s="4">
        <f t="shared" si="10"/>
        <v>14024.40118834081</v>
      </c>
      <c r="H96" s="4">
        <f t="shared" si="11"/>
        <v>45105.50652466368</v>
      </c>
      <c r="I96" s="4">
        <f t="shared" si="12"/>
        <v>44726.46865470852</v>
      </c>
      <c r="J96" s="4">
        <f t="shared" si="13"/>
        <v>9854.984618834082</v>
      </c>
      <c r="K96" s="4">
        <f t="shared" si="14"/>
        <v>2274.227219730942</v>
      </c>
      <c r="L96" s="4">
        <f t="shared" si="15"/>
        <v>7201.719529147983</v>
      </c>
      <c r="M96" s="4"/>
      <c r="N96" s="4">
        <f t="shared" si="16"/>
        <v>22363.23432735426</v>
      </c>
      <c r="O96" s="4"/>
      <c r="P96" s="4"/>
      <c r="Q96" s="4"/>
      <c r="R96" s="4">
        <v>30611</v>
      </c>
      <c r="S96" s="4"/>
      <c r="T96" s="4"/>
      <c r="U96" s="4"/>
      <c r="V96" s="2">
        <v>45230.78</v>
      </c>
      <c r="W96" s="2">
        <v>0</v>
      </c>
      <c r="X96" s="2">
        <v>111024.25</v>
      </c>
      <c r="Y96" s="2">
        <v>44324.23</v>
      </c>
      <c r="Z96" s="2"/>
      <c r="AA96" s="2"/>
      <c r="AB96" s="2">
        <v>0</v>
      </c>
      <c r="AC96" s="2">
        <v>40543.3</v>
      </c>
      <c r="AD96" s="2">
        <v>12692.74</v>
      </c>
      <c r="AE96" s="2">
        <v>-34.25</v>
      </c>
      <c r="AF96" s="2">
        <v>19234.69</v>
      </c>
      <c r="AG96" s="2">
        <v>9307.21</v>
      </c>
      <c r="AH96" s="2">
        <v>0</v>
      </c>
      <c r="AI96" s="2">
        <v>3437.82</v>
      </c>
      <c r="AJ96" s="2">
        <v>613.84</v>
      </c>
      <c r="AK96" s="2">
        <v>92202.66</v>
      </c>
      <c r="AL96" s="2">
        <v>242.25</v>
      </c>
      <c r="AM96" s="2">
        <v>3055.19</v>
      </c>
    </row>
    <row r="97" spans="1:39" ht="12.75">
      <c r="A97" s="2" t="s">
        <v>86</v>
      </c>
      <c r="B97" s="2" t="s">
        <v>24</v>
      </c>
      <c r="C97" s="2" t="s">
        <v>5</v>
      </c>
      <c r="D97" s="2" t="s">
        <v>117</v>
      </c>
      <c r="E97" s="2">
        <v>166237.06</v>
      </c>
      <c r="F97" s="4">
        <f t="shared" si="9"/>
        <v>14536.424529147984</v>
      </c>
      <c r="G97" s="4">
        <f t="shared" si="10"/>
        <v>13790.966860986548</v>
      </c>
      <c r="H97" s="4">
        <f t="shared" si="11"/>
        <v>44354.73125560538</v>
      </c>
      <c r="I97" s="4">
        <f t="shared" si="12"/>
        <v>43982.00242152466</v>
      </c>
      <c r="J97" s="4">
        <f t="shared" si="13"/>
        <v>9690.949686098655</v>
      </c>
      <c r="K97" s="4">
        <f t="shared" si="14"/>
        <v>2236.373004484305</v>
      </c>
      <c r="L97" s="4">
        <f t="shared" si="15"/>
        <v>7081.847847533632</v>
      </c>
      <c r="M97" s="4"/>
      <c r="N97" s="4">
        <f t="shared" si="16"/>
        <v>21991.00121076233</v>
      </c>
      <c r="O97" s="4">
        <v>452339</v>
      </c>
      <c r="P97" s="4"/>
      <c r="Q97" s="4"/>
      <c r="R97" s="4"/>
      <c r="S97" s="4"/>
      <c r="T97" s="4"/>
      <c r="U97" s="4"/>
      <c r="V97" s="2">
        <v>49432.16</v>
      </c>
      <c r="W97" s="2">
        <v>0</v>
      </c>
      <c r="X97" s="2">
        <v>121473.78</v>
      </c>
      <c r="Y97" s="2">
        <v>45941.14</v>
      </c>
      <c r="Z97" s="2"/>
      <c r="AA97" s="2"/>
      <c r="AB97" s="2">
        <v>0</v>
      </c>
      <c r="AC97" s="2">
        <v>42023.96</v>
      </c>
      <c r="AD97" s="2">
        <v>13546.42</v>
      </c>
      <c r="AE97" s="2">
        <v>3819.72</v>
      </c>
      <c r="AF97" s="2">
        <v>19936.64</v>
      </c>
      <c r="AG97" s="2">
        <v>10231.09</v>
      </c>
      <c r="AH97" s="2">
        <v>0</v>
      </c>
      <c r="AI97" s="2">
        <v>2398.75</v>
      </c>
      <c r="AJ97" s="2">
        <v>27169.56</v>
      </c>
      <c r="AK97" s="2">
        <v>130572.91</v>
      </c>
      <c r="AL97" s="2">
        <v>165.49</v>
      </c>
      <c r="AM97" s="2">
        <v>2357.59</v>
      </c>
    </row>
    <row r="98" spans="1:39" ht="12.75">
      <c r="A98" s="2" t="s">
        <v>86</v>
      </c>
      <c r="B98" s="2" t="s">
        <v>25</v>
      </c>
      <c r="C98" s="2" t="s">
        <v>5</v>
      </c>
      <c r="D98" s="2" t="s">
        <v>117</v>
      </c>
      <c r="E98" s="2">
        <v>188913.73</v>
      </c>
      <c r="F98" s="4">
        <f t="shared" si="9"/>
        <v>16519.362040358745</v>
      </c>
      <c r="G98" s="4">
        <f t="shared" si="10"/>
        <v>15672.215269058297</v>
      </c>
      <c r="H98" s="4">
        <f t="shared" si="11"/>
        <v>50405.23289237668</v>
      </c>
      <c r="I98" s="4">
        <f t="shared" si="12"/>
        <v>49981.65950672646</v>
      </c>
      <c r="J98" s="4">
        <f t="shared" si="13"/>
        <v>11012.90802690583</v>
      </c>
      <c r="K98" s="4">
        <f t="shared" si="14"/>
        <v>2541.4403139013452</v>
      </c>
      <c r="L98" s="4">
        <f t="shared" si="15"/>
        <v>8047.89432735426</v>
      </c>
      <c r="M98" s="4"/>
      <c r="N98" s="4">
        <f t="shared" si="16"/>
        <v>24990.82975336323</v>
      </c>
      <c r="O98" s="4">
        <v>1938</v>
      </c>
      <c r="P98" s="4">
        <v>989.2</v>
      </c>
      <c r="Q98" s="4"/>
      <c r="R98" s="4"/>
      <c r="S98" s="4"/>
      <c r="T98" s="4"/>
      <c r="U98" s="4"/>
      <c r="V98" s="2">
        <v>51261.67</v>
      </c>
      <c r="W98" s="2">
        <v>0</v>
      </c>
      <c r="X98" s="2">
        <v>125686.25</v>
      </c>
      <c r="Y98" s="2">
        <v>49916.7</v>
      </c>
      <c r="Z98" s="2"/>
      <c r="AA98" s="2"/>
      <c r="AB98" s="2">
        <v>0</v>
      </c>
      <c r="AC98" s="2">
        <v>45659.81</v>
      </c>
      <c r="AD98" s="2">
        <v>14111.95</v>
      </c>
      <c r="AE98" s="2">
        <v>327.24</v>
      </c>
      <c r="AF98" s="2">
        <v>21623.2</v>
      </c>
      <c r="AG98" s="2">
        <v>10400.93</v>
      </c>
      <c r="AH98" s="2">
        <v>0</v>
      </c>
      <c r="AI98" s="2">
        <v>3466.98</v>
      </c>
      <c r="AJ98" s="2">
        <v>28853.81</v>
      </c>
      <c r="AK98" s="2">
        <v>130426.68</v>
      </c>
      <c r="AL98" s="2">
        <v>636.85</v>
      </c>
      <c r="AM98" s="2">
        <v>4494.18</v>
      </c>
    </row>
    <row r="99" spans="1:39" ht="12.75">
      <c r="A99" s="2" t="s">
        <v>86</v>
      </c>
      <c r="B99" s="2" t="s">
        <v>57</v>
      </c>
      <c r="C99" s="2" t="s">
        <v>5</v>
      </c>
      <c r="D99" s="2" t="s">
        <v>117</v>
      </c>
      <c r="E99" s="2">
        <v>188671.53</v>
      </c>
      <c r="F99" s="4">
        <f t="shared" si="9"/>
        <v>16498.18311659193</v>
      </c>
      <c r="G99" s="4">
        <f t="shared" si="10"/>
        <v>15652.12244394619</v>
      </c>
      <c r="H99" s="4">
        <f t="shared" si="11"/>
        <v>50340.610022421526</v>
      </c>
      <c r="I99" s="4">
        <f t="shared" si="12"/>
        <v>49917.57968609866</v>
      </c>
      <c r="J99" s="4">
        <f t="shared" si="13"/>
        <v>10998.78874439462</v>
      </c>
      <c r="K99" s="4">
        <f t="shared" si="14"/>
        <v>2538.18201793722</v>
      </c>
      <c r="L99" s="4">
        <f t="shared" si="15"/>
        <v>8037.57639013453</v>
      </c>
      <c r="M99" s="4"/>
      <c r="N99" s="4">
        <f t="shared" si="16"/>
        <v>24958.78984304933</v>
      </c>
      <c r="O99" s="4"/>
      <c r="P99" s="4"/>
      <c r="Q99" s="4"/>
      <c r="R99" s="4"/>
      <c r="S99" s="4"/>
      <c r="T99" s="4"/>
      <c r="U99" s="4"/>
      <c r="V99" s="2">
        <v>55446.37</v>
      </c>
      <c r="W99" s="2">
        <v>0</v>
      </c>
      <c r="X99" s="2">
        <v>136126.23</v>
      </c>
      <c r="Y99" s="2">
        <v>51794.44</v>
      </c>
      <c r="Z99" s="2"/>
      <c r="AA99" s="2"/>
      <c r="AB99" s="2">
        <v>0</v>
      </c>
      <c r="AC99" s="2">
        <v>47377.38</v>
      </c>
      <c r="AD99" s="2">
        <v>15292.44</v>
      </c>
      <c r="AE99" s="2">
        <v>2437.33</v>
      </c>
      <c r="AF99" s="2">
        <v>22485</v>
      </c>
      <c r="AG99" s="2">
        <v>11272.6</v>
      </c>
      <c r="AH99" s="2">
        <v>0</v>
      </c>
      <c r="AI99" s="2">
        <v>0</v>
      </c>
      <c r="AJ99" s="2">
        <v>26953.53</v>
      </c>
      <c r="AK99" s="2">
        <v>132998.64</v>
      </c>
      <c r="AL99" s="2">
        <v>-39.98</v>
      </c>
      <c r="AM99" s="2">
        <v>0</v>
      </c>
    </row>
    <row r="100" spans="1:39" ht="12.75">
      <c r="A100" s="2" t="s">
        <v>86</v>
      </c>
      <c r="B100" s="2" t="s">
        <v>87</v>
      </c>
      <c r="C100" s="2" t="s">
        <v>5</v>
      </c>
      <c r="D100" s="2" t="s">
        <v>117</v>
      </c>
      <c r="E100" s="2">
        <v>203340.42</v>
      </c>
      <c r="F100" s="4">
        <f t="shared" si="9"/>
        <v>17780.88874439462</v>
      </c>
      <c r="G100" s="4">
        <f t="shared" si="10"/>
        <v>16869.048295964127</v>
      </c>
      <c r="H100" s="4">
        <f t="shared" si="11"/>
        <v>54254.506681614344</v>
      </c>
      <c r="I100" s="4">
        <f t="shared" si="12"/>
        <v>53798.5864573991</v>
      </c>
      <c r="J100" s="4">
        <f t="shared" si="13"/>
        <v>11853.925829596414</v>
      </c>
      <c r="K100" s="4">
        <f t="shared" si="14"/>
        <v>2735.5213452914795</v>
      </c>
      <c r="L100" s="4">
        <f t="shared" si="15"/>
        <v>8662.484260089686</v>
      </c>
      <c r="M100" s="4"/>
      <c r="N100" s="4">
        <f t="shared" si="16"/>
        <v>26899.29322869955</v>
      </c>
      <c r="O100" s="4">
        <v>443436</v>
      </c>
      <c r="P100" s="4"/>
      <c r="Q100" s="4"/>
      <c r="R100" s="4"/>
      <c r="S100" s="4"/>
      <c r="T100" s="4"/>
      <c r="U100" s="4">
        <v>87883.3</v>
      </c>
      <c r="V100" s="2">
        <v>55284.21</v>
      </c>
      <c r="W100" s="2">
        <v>0</v>
      </c>
      <c r="X100" s="2">
        <v>135547.45</v>
      </c>
      <c r="Y100" s="2">
        <v>53839.18</v>
      </c>
      <c r="Z100" s="2"/>
      <c r="AA100" s="2"/>
      <c r="AB100" s="2">
        <v>0</v>
      </c>
      <c r="AC100" s="2">
        <v>49040.08</v>
      </c>
      <c r="AD100" s="2">
        <v>15015.13</v>
      </c>
      <c r="AE100" s="2">
        <v>1959.25</v>
      </c>
      <c r="AF100" s="2">
        <v>23265.13</v>
      </c>
      <c r="AG100" s="2">
        <v>10707.31</v>
      </c>
      <c r="AH100" s="2">
        <v>0</v>
      </c>
      <c r="AI100" s="2">
        <v>2706.76</v>
      </c>
      <c r="AJ100" s="2">
        <v>34877.81</v>
      </c>
      <c r="AK100" s="2">
        <v>127833.66</v>
      </c>
      <c r="AL100" s="2">
        <v>140.93</v>
      </c>
      <c r="AM100" s="2">
        <v>6278.97</v>
      </c>
    </row>
    <row r="101" spans="1:39" ht="12.75">
      <c r="A101" s="2" t="s">
        <v>86</v>
      </c>
      <c r="B101" s="2" t="s">
        <v>14</v>
      </c>
      <c r="C101" s="2" t="s">
        <v>5</v>
      </c>
      <c r="D101" s="2" t="s">
        <v>117</v>
      </c>
      <c r="E101" s="2">
        <v>52923.82</v>
      </c>
      <c r="F101" s="4">
        <f t="shared" si="9"/>
        <v>4627.867668161435</v>
      </c>
      <c r="G101" s="4">
        <f t="shared" si="10"/>
        <v>4390.541121076233</v>
      </c>
      <c r="H101" s="4">
        <f t="shared" si="11"/>
        <v>14120.929551569505</v>
      </c>
      <c r="I101" s="4">
        <f t="shared" si="12"/>
        <v>14002.266278026904</v>
      </c>
      <c r="J101" s="4">
        <f t="shared" si="13"/>
        <v>3085.2451121076233</v>
      </c>
      <c r="K101" s="4">
        <f t="shared" si="14"/>
        <v>711.9796412556053</v>
      </c>
      <c r="L101" s="4">
        <f t="shared" si="15"/>
        <v>2254.602197309417</v>
      </c>
      <c r="M101" s="4"/>
      <c r="N101" s="4">
        <f t="shared" si="16"/>
        <v>7001.133139013452</v>
      </c>
      <c r="O101" s="4"/>
      <c r="P101" s="4"/>
      <c r="Q101" s="4">
        <v>1848</v>
      </c>
      <c r="R101" s="4"/>
      <c r="S101" s="4"/>
      <c r="T101" s="4"/>
      <c r="U101" s="4"/>
      <c r="V101" s="2">
        <v>13581.73</v>
      </c>
      <c r="W101" s="2">
        <v>0</v>
      </c>
      <c r="X101" s="2">
        <v>33349.75</v>
      </c>
      <c r="Y101" s="2">
        <v>13599.32</v>
      </c>
      <c r="Z101" s="2"/>
      <c r="AA101" s="2"/>
      <c r="AB101" s="2">
        <v>0</v>
      </c>
      <c r="AC101" s="2">
        <v>12440.07</v>
      </c>
      <c r="AD101" s="2">
        <v>8539.42</v>
      </c>
      <c r="AE101" s="2">
        <v>816.31</v>
      </c>
      <c r="AF101" s="2">
        <v>5905.22</v>
      </c>
      <c r="AG101" s="2">
        <v>2852.64</v>
      </c>
      <c r="AH101" s="2">
        <v>0</v>
      </c>
      <c r="AI101" s="2">
        <v>0</v>
      </c>
      <c r="AJ101" s="2">
        <v>6511.15</v>
      </c>
      <c r="AK101" s="2">
        <v>39704.14</v>
      </c>
      <c r="AL101" s="2">
        <v>-5.04</v>
      </c>
      <c r="AM101" s="2">
        <v>3093.86</v>
      </c>
    </row>
    <row r="102" spans="1:39" ht="12.75">
      <c r="A102" s="2" t="s">
        <v>86</v>
      </c>
      <c r="B102" s="2" t="s">
        <v>17</v>
      </c>
      <c r="C102" s="2" t="s">
        <v>5</v>
      </c>
      <c r="D102" s="2" t="s">
        <v>117</v>
      </c>
      <c r="E102" s="2">
        <v>116471.68</v>
      </c>
      <c r="F102" s="4">
        <f t="shared" si="9"/>
        <v>10184.74331838565</v>
      </c>
      <c r="G102" s="4">
        <f t="shared" si="10"/>
        <v>9662.448789237667</v>
      </c>
      <c r="H102" s="4">
        <f t="shared" si="11"/>
        <v>31076.52448430493</v>
      </c>
      <c r="I102" s="4">
        <f t="shared" si="12"/>
        <v>30815.377219730937</v>
      </c>
      <c r="J102" s="4">
        <f t="shared" si="13"/>
        <v>6789.828878923767</v>
      </c>
      <c r="K102" s="4">
        <f t="shared" si="14"/>
        <v>1566.883587443946</v>
      </c>
      <c r="L102" s="4">
        <f t="shared" si="15"/>
        <v>4961.798026905829</v>
      </c>
      <c r="M102" s="4"/>
      <c r="N102" s="4">
        <f t="shared" si="16"/>
        <v>15407.688609865469</v>
      </c>
      <c r="O102" s="4">
        <v>6369</v>
      </c>
      <c r="P102" s="4"/>
      <c r="Q102" s="4"/>
      <c r="R102" s="4"/>
      <c r="S102" s="4"/>
      <c r="T102" s="4"/>
      <c r="U102" s="4"/>
      <c r="V102" s="2">
        <v>28745.44</v>
      </c>
      <c r="W102" s="2">
        <v>0</v>
      </c>
      <c r="X102" s="2">
        <v>70517.77</v>
      </c>
      <c r="Y102" s="2">
        <v>29414.57</v>
      </c>
      <c r="Z102" s="2"/>
      <c r="AA102" s="2"/>
      <c r="AB102" s="2">
        <v>0</v>
      </c>
      <c r="AC102" s="2">
        <v>26866.8</v>
      </c>
      <c r="AD102" s="2">
        <v>18449.06</v>
      </c>
      <c r="AE102" s="2">
        <v>1234.07</v>
      </c>
      <c r="AF102" s="2">
        <v>12752.14</v>
      </c>
      <c r="AG102" s="2">
        <v>6262.47</v>
      </c>
      <c r="AH102" s="2">
        <v>0</v>
      </c>
      <c r="AI102" s="2">
        <v>-15.61</v>
      </c>
      <c r="AJ102" s="2">
        <v>13235.59</v>
      </c>
      <c r="AK102" s="2">
        <v>42753.37</v>
      </c>
      <c r="AL102" s="2">
        <v>-215.61</v>
      </c>
      <c r="AM102" s="2">
        <v>37516.64</v>
      </c>
    </row>
    <row r="103" spans="1:39" ht="12.75">
      <c r="A103" s="2" t="s">
        <v>88</v>
      </c>
      <c r="B103" s="2" t="s">
        <v>19</v>
      </c>
      <c r="C103" s="2" t="s">
        <v>5</v>
      </c>
      <c r="D103" s="2" t="s">
        <v>117</v>
      </c>
      <c r="E103" s="2">
        <v>172275.75</v>
      </c>
      <c r="F103" s="4">
        <f t="shared" si="9"/>
        <v>15064.471412556053</v>
      </c>
      <c r="G103" s="4">
        <f t="shared" si="10"/>
        <v>14291.934417040358</v>
      </c>
      <c r="H103" s="4">
        <f t="shared" si="11"/>
        <v>45965.95123318385</v>
      </c>
      <c r="I103" s="4">
        <f t="shared" si="12"/>
        <v>45579.682735426</v>
      </c>
      <c r="J103" s="4">
        <f t="shared" si="13"/>
        <v>10042.980941704036</v>
      </c>
      <c r="K103" s="4">
        <f t="shared" si="14"/>
        <v>2317.610986547085</v>
      </c>
      <c r="L103" s="4">
        <f t="shared" si="15"/>
        <v>7339.101457399102</v>
      </c>
      <c r="M103" s="4"/>
      <c r="N103" s="4">
        <f t="shared" si="16"/>
        <v>22789.841367713</v>
      </c>
      <c r="O103" s="4"/>
      <c r="P103" s="4"/>
      <c r="Q103" s="4"/>
      <c r="R103" s="4"/>
      <c r="S103" s="4"/>
      <c r="T103" s="4"/>
      <c r="U103" s="4"/>
      <c r="V103" s="2">
        <v>39893.43</v>
      </c>
      <c r="W103" s="2">
        <v>0</v>
      </c>
      <c r="X103" s="2">
        <v>97680.72</v>
      </c>
      <c r="Y103" s="2">
        <v>42465.71</v>
      </c>
      <c r="Z103" s="2"/>
      <c r="AA103" s="2"/>
      <c r="AB103" s="2">
        <v>0</v>
      </c>
      <c r="AC103" s="2">
        <v>38259.62</v>
      </c>
      <c r="AD103" s="2">
        <v>8884.58</v>
      </c>
      <c r="AE103" s="2">
        <v>4730.9</v>
      </c>
      <c r="AF103" s="2">
        <v>18226.87</v>
      </c>
      <c r="AG103" s="2">
        <v>7288.45</v>
      </c>
      <c r="AH103" s="2">
        <v>0</v>
      </c>
      <c r="AI103" s="2">
        <v>66522.06</v>
      </c>
      <c r="AJ103" s="2">
        <v>11023.16</v>
      </c>
      <c r="AK103" s="2">
        <v>87554.4</v>
      </c>
      <c r="AL103" s="2">
        <v>486.02</v>
      </c>
      <c r="AM103" s="2">
        <v>5651.18</v>
      </c>
    </row>
    <row r="104" spans="1:39" ht="12.75">
      <c r="A104" s="2" t="s">
        <v>88</v>
      </c>
      <c r="B104" s="2" t="s">
        <v>54</v>
      </c>
      <c r="C104" s="2" t="s">
        <v>5</v>
      </c>
      <c r="D104" s="2" t="s">
        <v>117</v>
      </c>
      <c r="E104" s="2">
        <v>157425.38</v>
      </c>
      <c r="F104" s="4">
        <f t="shared" si="9"/>
        <v>13765.896457399103</v>
      </c>
      <c r="G104" s="4">
        <f t="shared" si="10"/>
        <v>13059.953049327354</v>
      </c>
      <c r="H104" s="4">
        <f t="shared" si="11"/>
        <v>42003.63278026906</v>
      </c>
      <c r="I104" s="4">
        <f t="shared" si="12"/>
        <v>41650.66107623318</v>
      </c>
      <c r="J104" s="4">
        <f t="shared" si="13"/>
        <v>9177.264304932736</v>
      </c>
      <c r="K104" s="4">
        <f t="shared" si="14"/>
        <v>2117.8302242152463</v>
      </c>
      <c r="L104" s="4">
        <f t="shared" si="15"/>
        <v>6706.462376681614</v>
      </c>
      <c r="M104" s="4"/>
      <c r="N104" s="4">
        <f t="shared" si="16"/>
        <v>20825.33053811659</v>
      </c>
      <c r="O104" s="4"/>
      <c r="P104" s="4"/>
      <c r="Q104" s="4"/>
      <c r="R104" s="4"/>
      <c r="S104" s="4"/>
      <c r="T104" s="4"/>
      <c r="U104" s="4"/>
      <c r="V104" s="2">
        <v>37697.59</v>
      </c>
      <c r="W104" s="2">
        <v>0</v>
      </c>
      <c r="X104" s="2">
        <v>92673.72</v>
      </c>
      <c r="Y104" s="2">
        <v>39659.71</v>
      </c>
      <c r="Z104" s="2"/>
      <c r="AA104" s="2"/>
      <c r="AB104" s="2">
        <v>0</v>
      </c>
      <c r="AC104" s="2">
        <v>34171.25</v>
      </c>
      <c r="AD104" s="2">
        <v>10247.42</v>
      </c>
      <c r="AE104" s="2">
        <v>-61.26</v>
      </c>
      <c r="AF104" s="2">
        <v>16530.21</v>
      </c>
      <c r="AG104" s="2">
        <v>7078.43</v>
      </c>
      <c r="AH104" s="2">
        <v>0</v>
      </c>
      <c r="AI104" s="2">
        <v>0</v>
      </c>
      <c r="AJ104" s="2">
        <v>18557.73</v>
      </c>
      <c r="AK104" s="2">
        <v>94065.54</v>
      </c>
      <c r="AL104" s="2">
        <v>103.95</v>
      </c>
      <c r="AM104" s="2">
        <v>1582.84</v>
      </c>
    </row>
    <row r="105" spans="1:39" ht="12.75">
      <c r="A105" s="2" t="s">
        <v>88</v>
      </c>
      <c r="B105" s="2" t="s">
        <v>89</v>
      </c>
      <c r="C105" s="2" t="s">
        <v>5</v>
      </c>
      <c r="D105" s="2" t="s">
        <v>117</v>
      </c>
      <c r="E105" s="2">
        <v>154899.24</v>
      </c>
      <c r="F105" s="4">
        <f t="shared" si="9"/>
        <v>13545.000807174889</v>
      </c>
      <c r="G105" s="4">
        <f t="shared" si="10"/>
        <v>12850.38538116592</v>
      </c>
      <c r="H105" s="4">
        <f t="shared" si="11"/>
        <v>41329.617847533635</v>
      </c>
      <c r="I105" s="4">
        <f t="shared" si="12"/>
        <v>40982.31013452915</v>
      </c>
      <c r="J105" s="4">
        <f t="shared" si="13"/>
        <v>9030.000538116592</v>
      </c>
      <c r="K105" s="4">
        <f t="shared" si="14"/>
        <v>2083.846278026906</v>
      </c>
      <c r="L105" s="4">
        <f t="shared" si="15"/>
        <v>6598.8465470852025</v>
      </c>
      <c r="M105" s="4"/>
      <c r="N105" s="4">
        <f t="shared" si="16"/>
        <v>20491.155067264575</v>
      </c>
      <c r="O105" s="4">
        <v>18186</v>
      </c>
      <c r="P105" s="4"/>
      <c r="Q105" s="4">
        <v>7360</v>
      </c>
      <c r="R105" s="4"/>
      <c r="S105" s="4"/>
      <c r="T105" s="4"/>
      <c r="U105" s="4"/>
      <c r="V105" s="2">
        <v>39494.67</v>
      </c>
      <c r="W105" s="2">
        <v>0</v>
      </c>
      <c r="X105" s="2">
        <v>96908.5</v>
      </c>
      <c r="Y105" s="2">
        <v>39882.22</v>
      </c>
      <c r="Z105" s="2"/>
      <c r="AA105" s="2"/>
      <c r="AB105" s="2">
        <v>0</v>
      </c>
      <c r="AC105" s="2">
        <v>36144.77</v>
      </c>
      <c r="AD105" s="2">
        <v>10989.66</v>
      </c>
      <c r="AE105" s="2">
        <v>314.93</v>
      </c>
      <c r="AF105" s="2">
        <v>17143.52</v>
      </c>
      <c r="AG105" s="2">
        <v>7919.84</v>
      </c>
      <c r="AH105" s="2">
        <v>0</v>
      </c>
      <c r="AI105" s="2">
        <v>0</v>
      </c>
      <c r="AJ105" s="2">
        <v>21094.16</v>
      </c>
      <c r="AK105" s="2">
        <v>89961.59</v>
      </c>
      <c r="AL105" s="2">
        <v>1900.95</v>
      </c>
      <c r="AM105" s="2">
        <v>0</v>
      </c>
    </row>
    <row r="106" spans="1:39" ht="12.75">
      <c r="A106" s="2" t="s">
        <v>88</v>
      </c>
      <c r="B106" s="2" t="s">
        <v>90</v>
      </c>
      <c r="C106" s="2" t="s">
        <v>5</v>
      </c>
      <c r="D106" s="2" t="s">
        <v>117</v>
      </c>
      <c r="E106" s="2">
        <v>203270.91</v>
      </c>
      <c r="F106" s="4">
        <f t="shared" si="9"/>
        <v>17774.81051569507</v>
      </c>
      <c r="G106" s="4">
        <f t="shared" si="10"/>
        <v>16863.281771300448</v>
      </c>
      <c r="H106" s="4">
        <f t="shared" si="11"/>
        <v>54235.960291479816</v>
      </c>
      <c r="I106" s="4">
        <f t="shared" si="12"/>
        <v>53780.19591928251</v>
      </c>
      <c r="J106" s="4">
        <f t="shared" si="13"/>
        <v>11849.873677130045</v>
      </c>
      <c r="K106" s="4">
        <f t="shared" si="14"/>
        <v>2734.5862331838566</v>
      </c>
      <c r="L106" s="4">
        <f t="shared" si="15"/>
        <v>8659.52307174888</v>
      </c>
      <c r="M106" s="4"/>
      <c r="N106" s="4">
        <f t="shared" si="16"/>
        <v>26890.097959641254</v>
      </c>
      <c r="O106" s="4">
        <v>94159</v>
      </c>
      <c r="P106" s="4"/>
      <c r="Q106" s="4"/>
      <c r="R106" s="4"/>
      <c r="S106" s="4"/>
      <c r="T106" s="4"/>
      <c r="U106" s="4"/>
      <c r="V106" s="2">
        <v>52680.02</v>
      </c>
      <c r="W106" s="2">
        <v>0</v>
      </c>
      <c r="X106" s="2">
        <v>129315.93</v>
      </c>
      <c r="Y106" s="2">
        <v>52490.41</v>
      </c>
      <c r="Z106" s="2"/>
      <c r="AA106" s="2"/>
      <c r="AB106" s="2">
        <v>0</v>
      </c>
      <c r="AC106" s="2">
        <v>48015.63</v>
      </c>
      <c r="AD106" s="2">
        <v>15079.78</v>
      </c>
      <c r="AE106" s="2">
        <v>4986.37</v>
      </c>
      <c r="AF106" s="2">
        <v>22780.51</v>
      </c>
      <c r="AG106" s="2">
        <v>11178.48</v>
      </c>
      <c r="AH106" s="2">
        <v>0</v>
      </c>
      <c r="AI106" s="2">
        <v>493.89</v>
      </c>
      <c r="AJ106" s="2">
        <v>25880.87</v>
      </c>
      <c r="AK106" s="2">
        <v>113881.65</v>
      </c>
      <c r="AL106" s="2">
        <v>2.21</v>
      </c>
      <c r="AM106" s="2">
        <v>3219.39</v>
      </c>
    </row>
    <row r="107" spans="1:39" ht="12.75">
      <c r="A107" s="2" t="s">
        <v>88</v>
      </c>
      <c r="B107" s="2" t="s">
        <v>33</v>
      </c>
      <c r="C107" s="2" t="s">
        <v>5</v>
      </c>
      <c r="D107" s="2" t="s">
        <v>117</v>
      </c>
      <c r="E107" s="2">
        <v>154028.93</v>
      </c>
      <c r="F107" s="4">
        <f t="shared" si="9"/>
        <v>13468.897466367713</v>
      </c>
      <c r="G107" s="4">
        <f t="shared" si="10"/>
        <v>12778.184775784754</v>
      </c>
      <c r="H107" s="4">
        <f t="shared" si="11"/>
        <v>41097.40508968609</v>
      </c>
      <c r="I107" s="4">
        <f t="shared" si="12"/>
        <v>40752.04874439462</v>
      </c>
      <c r="J107" s="4">
        <f t="shared" si="13"/>
        <v>8979.264977578476</v>
      </c>
      <c r="K107" s="4">
        <f t="shared" si="14"/>
        <v>2072.1380717488787</v>
      </c>
      <c r="L107" s="4">
        <f t="shared" si="15"/>
        <v>6561.770560538116</v>
      </c>
      <c r="M107" s="4"/>
      <c r="N107" s="4">
        <f t="shared" si="16"/>
        <v>20376.02437219731</v>
      </c>
      <c r="O107" s="4">
        <v>353924</v>
      </c>
      <c r="P107" s="4"/>
      <c r="Q107" s="4">
        <v>5832</v>
      </c>
      <c r="R107" s="4">
        <v>4636</v>
      </c>
      <c r="S107" s="4"/>
      <c r="T107" s="4"/>
      <c r="U107" s="4"/>
      <c r="V107" s="2">
        <v>41978.67</v>
      </c>
      <c r="W107" s="2">
        <v>0</v>
      </c>
      <c r="X107" s="2">
        <v>102907.54</v>
      </c>
      <c r="Y107" s="2">
        <v>40809.32</v>
      </c>
      <c r="Z107" s="2"/>
      <c r="AA107" s="2"/>
      <c r="AB107" s="2">
        <v>0</v>
      </c>
      <c r="AC107" s="2">
        <v>37195.43</v>
      </c>
      <c r="AD107" s="2">
        <v>11407.53</v>
      </c>
      <c r="AE107" s="2">
        <v>3823.02</v>
      </c>
      <c r="AF107" s="2">
        <v>17648.15</v>
      </c>
      <c r="AG107" s="2">
        <v>8008.52</v>
      </c>
      <c r="AH107" s="2">
        <v>0</v>
      </c>
      <c r="AI107" s="2">
        <v>359.88</v>
      </c>
      <c r="AJ107" s="2">
        <v>8616.62</v>
      </c>
      <c r="AK107" s="2">
        <v>80108.75</v>
      </c>
      <c r="AL107" s="2">
        <v>1093.9</v>
      </c>
      <c r="AM107" s="2">
        <v>2401.64</v>
      </c>
    </row>
    <row r="108" spans="1:39" ht="12.75">
      <c r="A108" s="2" t="s">
        <v>88</v>
      </c>
      <c r="B108" s="2" t="s">
        <v>26</v>
      </c>
      <c r="C108" s="2" t="s">
        <v>5</v>
      </c>
      <c r="D108" s="2" t="s">
        <v>117</v>
      </c>
      <c r="E108" s="2">
        <v>195934.2</v>
      </c>
      <c r="F108" s="4">
        <f t="shared" si="9"/>
        <v>17133.25964125561</v>
      </c>
      <c r="G108" s="4">
        <f t="shared" si="10"/>
        <v>16254.630941704037</v>
      </c>
      <c r="H108" s="4">
        <f t="shared" si="11"/>
        <v>52278.40762331839</v>
      </c>
      <c r="I108" s="4">
        <f t="shared" si="12"/>
        <v>51839.0932735426</v>
      </c>
      <c r="J108" s="4">
        <f t="shared" si="13"/>
        <v>11422.173094170405</v>
      </c>
      <c r="K108" s="4">
        <f t="shared" si="14"/>
        <v>2635.886098654709</v>
      </c>
      <c r="L108" s="4">
        <f t="shared" si="15"/>
        <v>8346.972645739912</v>
      </c>
      <c r="M108" s="4"/>
      <c r="N108" s="4">
        <f t="shared" si="16"/>
        <v>25919.5466367713</v>
      </c>
      <c r="O108" s="4"/>
      <c r="P108" s="4"/>
      <c r="Q108" s="4">
        <v>3990</v>
      </c>
      <c r="R108" s="4"/>
      <c r="S108" s="4"/>
      <c r="T108" s="4"/>
      <c r="U108" s="4"/>
      <c r="V108" s="2">
        <v>41090.32</v>
      </c>
      <c r="W108" s="2">
        <v>0</v>
      </c>
      <c r="X108" s="2">
        <v>100871.28</v>
      </c>
      <c r="Y108" s="2">
        <v>46033.89</v>
      </c>
      <c r="Z108" s="2"/>
      <c r="AA108" s="2"/>
      <c r="AB108" s="2">
        <v>0</v>
      </c>
      <c r="AC108" s="2">
        <v>42108.49</v>
      </c>
      <c r="AD108" s="2">
        <v>11962.2</v>
      </c>
      <c r="AE108" s="2">
        <v>6242.2</v>
      </c>
      <c r="AF108" s="2">
        <v>19981.11</v>
      </c>
      <c r="AG108" s="2">
        <v>7289.46</v>
      </c>
      <c r="AH108" s="2">
        <v>0</v>
      </c>
      <c r="AI108" s="2">
        <v>7209.79</v>
      </c>
      <c r="AJ108" s="2">
        <v>21741.53</v>
      </c>
      <c r="AK108" s="2">
        <v>101487.89</v>
      </c>
      <c r="AL108" s="2">
        <v>11.17</v>
      </c>
      <c r="AM108" s="2">
        <v>4352</v>
      </c>
    </row>
    <row r="109" spans="1:39" ht="12.75">
      <c r="A109" s="2" t="s">
        <v>88</v>
      </c>
      <c r="B109" s="2" t="s">
        <v>91</v>
      </c>
      <c r="C109" s="2" t="s">
        <v>5</v>
      </c>
      <c r="D109" s="2" t="s">
        <v>117</v>
      </c>
      <c r="E109" s="2">
        <v>211907.45</v>
      </c>
      <c r="F109" s="4">
        <f t="shared" si="9"/>
        <v>18530.023654708522</v>
      </c>
      <c r="G109" s="4">
        <f t="shared" si="10"/>
        <v>17579.766031390136</v>
      </c>
      <c r="H109" s="4">
        <f t="shared" si="11"/>
        <v>56540.328587443946</v>
      </c>
      <c r="I109" s="4">
        <f t="shared" si="12"/>
        <v>56065.19977578476</v>
      </c>
      <c r="J109" s="4">
        <f t="shared" si="13"/>
        <v>12353.349103139015</v>
      </c>
      <c r="K109" s="4">
        <f t="shared" si="14"/>
        <v>2850.772869955157</v>
      </c>
      <c r="L109" s="4">
        <f t="shared" si="15"/>
        <v>9027.447421524665</v>
      </c>
      <c r="M109" s="4"/>
      <c r="N109" s="4">
        <f t="shared" si="16"/>
        <v>28032.59988789238</v>
      </c>
      <c r="O109" s="4"/>
      <c r="P109" s="4"/>
      <c r="Q109" s="4"/>
      <c r="R109" s="4"/>
      <c r="S109" s="4">
        <v>7641.4</v>
      </c>
      <c r="T109" s="4"/>
      <c r="U109" s="4">
        <v>8103.1</v>
      </c>
      <c r="V109" s="2">
        <v>56046.9</v>
      </c>
      <c r="W109" s="2">
        <v>0</v>
      </c>
      <c r="X109" s="2">
        <v>137398.61</v>
      </c>
      <c r="Y109" s="2">
        <v>55401.4</v>
      </c>
      <c r="Z109" s="2"/>
      <c r="AA109" s="2"/>
      <c r="AB109" s="2">
        <v>0</v>
      </c>
      <c r="AC109" s="2">
        <v>50347.21</v>
      </c>
      <c r="AD109" s="2">
        <v>15456.53</v>
      </c>
      <c r="AE109" s="2">
        <v>1577.64</v>
      </c>
      <c r="AF109" s="2">
        <v>23907.39</v>
      </c>
      <c r="AG109" s="2">
        <v>11258.95</v>
      </c>
      <c r="AH109" s="2">
        <v>0</v>
      </c>
      <c r="AI109" s="2">
        <v>206780.19</v>
      </c>
      <c r="AJ109" s="2">
        <v>22977.65</v>
      </c>
      <c r="AK109" s="2">
        <v>126360.9</v>
      </c>
      <c r="AL109" s="2">
        <v>3.21</v>
      </c>
      <c r="AM109" s="2">
        <v>0</v>
      </c>
    </row>
    <row r="110" spans="1:39" ht="12.75">
      <c r="A110" s="2" t="s">
        <v>88</v>
      </c>
      <c r="B110" s="2" t="s">
        <v>14</v>
      </c>
      <c r="C110" s="2" t="s">
        <v>5</v>
      </c>
      <c r="D110" s="2" t="s">
        <v>119</v>
      </c>
      <c r="E110" s="2">
        <v>201388.8</v>
      </c>
      <c r="F110" s="4">
        <f t="shared" si="9"/>
        <v>17610.23139013453</v>
      </c>
      <c r="G110" s="4">
        <f t="shared" si="10"/>
        <v>16707.14260089686</v>
      </c>
      <c r="H110" s="4">
        <f t="shared" si="11"/>
        <v>53733.78295964125</v>
      </c>
      <c r="I110" s="4">
        <f t="shared" si="12"/>
        <v>53282.23856502242</v>
      </c>
      <c r="J110" s="4">
        <f t="shared" si="13"/>
        <v>11740.154260089686</v>
      </c>
      <c r="K110" s="4">
        <f t="shared" si="14"/>
        <v>2709.266367713004</v>
      </c>
      <c r="L110" s="4">
        <f t="shared" si="15"/>
        <v>8579.343497757847</v>
      </c>
      <c r="M110" s="4"/>
      <c r="N110" s="4">
        <f t="shared" si="16"/>
        <v>26641.11928251121</v>
      </c>
      <c r="O110" s="4"/>
      <c r="P110" s="4"/>
      <c r="Q110" s="4"/>
      <c r="R110" s="4"/>
      <c r="S110" s="4"/>
      <c r="T110" s="4"/>
      <c r="U110" s="4">
        <v>4420</v>
      </c>
      <c r="V110" s="2">
        <v>56395.53</v>
      </c>
      <c r="W110" s="2">
        <v>0</v>
      </c>
      <c r="X110" s="2">
        <v>138423.18</v>
      </c>
      <c r="Y110" s="2">
        <v>53979.8</v>
      </c>
      <c r="Z110" s="2"/>
      <c r="AA110" s="2"/>
      <c r="AB110" s="2">
        <v>0</v>
      </c>
      <c r="AC110" s="2">
        <v>49355.96</v>
      </c>
      <c r="AD110" s="2">
        <v>33880.36</v>
      </c>
      <c r="AE110" s="2">
        <v>3371.97</v>
      </c>
      <c r="AF110" s="2">
        <v>23423.2</v>
      </c>
      <c r="AG110" s="2">
        <v>12117.6</v>
      </c>
      <c r="AH110" s="2">
        <v>0</v>
      </c>
      <c r="AI110" s="2">
        <v>0</v>
      </c>
      <c r="AJ110" s="2">
        <v>0</v>
      </c>
      <c r="AK110" s="2">
        <v>79480.99</v>
      </c>
      <c r="AL110" s="2">
        <v>0</v>
      </c>
      <c r="AM110" s="2">
        <v>7341.35</v>
      </c>
    </row>
    <row r="111" spans="1:39" ht="12.75">
      <c r="A111" s="2" t="s">
        <v>88</v>
      </c>
      <c r="B111" s="2" t="s">
        <v>15</v>
      </c>
      <c r="C111" s="2" t="s">
        <v>5</v>
      </c>
      <c r="D111" s="2" t="s">
        <v>117</v>
      </c>
      <c r="E111" s="2">
        <v>175653.86</v>
      </c>
      <c r="F111" s="4">
        <f t="shared" si="9"/>
        <v>15359.866681614349</v>
      </c>
      <c r="G111" s="4">
        <f t="shared" si="10"/>
        <v>14572.181210762332</v>
      </c>
      <c r="H111" s="4">
        <f t="shared" si="11"/>
        <v>46867.28551569506</v>
      </c>
      <c r="I111" s="4">
        <f t="shared" si="12"/>
        <v>46473.442780269055</v>
      </c>
      <c r="J111" s="4">
        <f t="shared" si="13"/>
        <v>10239.911121076233</v>
      </c>
      <c r="K111" s="4">
        <f t="shared" si="14"/>
        <v>2363.0564125560536</v>
      </c>
      <c r="L111" s="4">
        <f t="shared" si="15"/>
        <v>7483.01197309417</v>
      </c>
      <c r="M111" s="4"/>
      <c r="N111" s="4">
        <f t="shared" si="16"/>
        <v>23236.721390134528</v>
      </c>
      <c r="O111" s="4"/>
      <c r="P111" s="4"/>
      <c r="Q111" s="4">
        <v>4544</v>
      </c>
      <c r="R111" s="4">
        <v>5654</v>
      </c>
      <c r="S111" s="4"/>
      <c r="T111" s="4"/>
      <c r="U111" s="4"/>
      <c r="V111" s="2">
        <v>37575.04</v>
      </c>
      <c r="W111" s="2">
        <v>0</v>
      </c>
      <c r="X111" s="2">
        <v>91808.55</v>
      </c>
      <c r="Y111" s="2">
        <v>41667.16</v>
      </c>
      <c r="Z111" s="2"/>
      <c r="AA111" s="2"/>
      <c r="AB111" s="2">
        <v>0</v>
      </c>
      <c r="AC111" s="2">
        <v>37769.96</v>
      </c>
      <c r="AD111" s="2">
        <v>10985.33</v>
      </c>
      <c r="AE111" s="2">
        <v>7306.23</v>
      </c>
      <c r="AF111" s="2">
        <v>17964.26</v>
      </c>
      <c r="AG111" s="2">
        <v>7140.52</v>
      </c>
      <c r="AH111" s="2">
        <v>0</v>
      </c>
      <c r="AI111" s="2">
        <v>0</v>
      </c>
      <c r="AJ111" s="2">
        <v>18440.27</v>
      </c>
      <c r="AK111" s="2">
        <v>77176.86</v>
      </c>
      <c r="AL111" s="2">
        <v>1404.19</v>
      </c>
      <c r="AM111" s="2">
        <v>10588.08</v>
      </c>
    </row>
    <row r="112" spans="1:39" ht="12.75">
      <c r="A112" s="2" t="s">
        <v>88</v>
      </c>
      <c r="B112" s="2" t="s">
        <v>16</v>
      </c>
      <c r="C112" s="2" t="s">
        <v>5</v>
      </c>
      <c r="D112" s="2" t="s">
        <v>119</v>
      </c>
      <c r="E112" s="2">
        <v>368126.29</v>
      </c>
      <c r="F112" s="4">
        <f t="shared" si="9"/>
        <v>32190.415493273544</v>
      </c>
      <c r="G112" s="4">
        <f t="shared" si="10"/>
        <v>30539.62495515695</v>
      </c>
      <c r="H112" s="4">
        <f t="shared" si="11"/>
        <v>98222.03701793721</v>
      </c>
      <c r="I112" s="4">
        <f t="shared" si="12"/>
        <v>97396.64174887892</v>
      </c>
      <c r="J112" s="4">
        <f t="shared" si="13"/>
        <v>21460.276995515695</v>
      </c>
      <c r="K112" s="4">
        <f t="shared" si="14"/>
        <v>4952.371614349776</v>
      </c>
      <c r="L112" s="4">
        <f t="shared" si="15"/>
        <v>15682.510112107624</v>
      </c>
      <c r="M112" s="4"/>
      <c r="N112" s="4">
        <f t="shared" si="16"/>
        <v>48698.32087443946</v>
      </c>
      <c r="O112" s="4"/>
      <c r="P112" s="4"/>
      <c r="Q112" s="4"/>
      <c r="R112" s="4">
        <v>17037.1</v>
      </c>
      <c r="S112" s="4"/>
      <c r="T112" s="4"/>
      <c r="U112" s="4"/>
      <c r="V112" s="2">
        <v>9791.79</v>
      </c>
      <c r="W112" s="2">
        <v>0</v>
      </c>
      <c r="X112" s="2">
        <v>24039.53</v>
      </c>
      <c r="Y112" s="2">
        <v>54871.49</v>
      </c>
      <c r="Z112" s="2"/>
      <c r="AA112" s="2"/>
      <c r="AB112" s="2">
        <v>0</v>
      </c>
      <c r="AC112" s="2">
        <v>50194.32</v>
      </c>
      <c r="AD112" s="2">
        <v>5326.43</v>
      </c>
      <c r="AE112" s="2">
        <v>0</v>
      </c>
      <c r="AF112" s="2">
        <v>0</v>
      </c>
      <c r="AG112" s="2">
        <v>2012.25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747.5</v>
      </c>
    </row>
    <row r="113" spans="1:39" ht="12.75">
      <c r="A113" s="2" t="s">
        <v>88</v>
      </c>
      <c r="B113" s="2" t="s">
        <v>32</v>
      </c>
      <c r="C113" s="2" t="s">
        <v>5</v>
      </c>
      <c r="D113" s="2" t="s">
        <v>117</v>
      </c>
      <c r="E113" s="2">
        <v>147755.24</v>
      </c>
      <c r="F113" s="4">
        <f t="shared" si="9"/>
        <v>12920.301255605382</v>
      </c>
      <c r="G113" s="4">
        <f t="shared" si="10"/>
        <v>12257.721704035874</v>
      </c>
      <c r="H113" s="4">
        <f t="shared" si="11"/>
        <v>39423.483318385646</v>
      </c>
      <c r="I113" s="4">
        <f t="shared" si="12"/>
        <v>39092.19354260089</v>
      </c>
      <c r="J113" s="4">
        <f t="shared" si="13"/>
        <v>8613.534170403587</v>
      </c>
      <c r="K113" s="4">
        <f t="shared" si="14"/>
        <v>1987.73865470852</v>
      </c>
      <c r="L113" s="4">
        <f t="shared" si="15"/>
        <v>6294.505739910314</v>
      </c>
      <c r="M113" s="4"/>
      <c r="N113" s="4">
        <f t="shared" si="16"/>
        <v>19546.096771300447</v>
      </c>
      <c r="O113" s="4">
        <v>10647</v>
      </c>
      <c r="P113" s="4"/>
      <c r="Q113" s="4">
        <v>3192</v>
      </c>
      <c r="R113" s="4"/>
      <c r="S113" s="4"/>
      <c r="T113" s="4"/>
      <c r="U113" s="4">
        <v>3467.5</v>
      </c>
      <c r="V113" s="2">
        <v>42154.16</v>
      </c>
      <c r="W113" s="2">
        <v>0</v>
      </c>
      <c r="X113" s="2">
        <v>103423.73</v>
      </c>
      <c r="Y113" s="2">
        <v>39996.74</v>
      </c>
      <c r="Z113" s="2"/>
      <c r="AA113" s="2"/>
      <c r="AB113" s="2">
        <v>0</v>
      </c>
      <c r="AC113" s="2">
        <v>36521.3</v>
      </c>
      <c r="AD113" s="2">
        <v>11355.86</v>
      </c>
      <c r="AE113" s="2">
        <v>3215.22</v>
      </c>
      <c r="AF113" s="2">
        <v>17333.05</v>
      </c>
      <c r="AG113" s="2">
        <v>7886.06</v>
      </c>
      <c r="AH113" s="2">
        <v>0</v>
      </c>
      <c r="AI113" s="2">
        <v>0</v>
      </c>
      <c r="AJ113" s="2">
        <v>11391.14</v>
      </c>
      <c r="AK113" s="2">
        <v>63887.56</v>
      </c>
      <c r="AL113" s="2">
        <v>160.64</v>
      </c>
      <c r="AM113" s="2">
        <v>1637.67</v>
      </c>
    </row>
    <row r="114" spans="1:39" ht="12.75">
      <c r="A114" s="2" t="s">
        <v>88</v>
      </c>
      <c r="B114" s="2" t="s">
        <v>92</v>
      </c>
      <c r="C114" s="2" t="s">
        <v>5</v>
      </c>
      <c r="D114" s="2" t="s">
        <v>117</v>
      </c>
      <c r="E114" s="2">
        <v>120270.25</v>
      </c>
      <c r="F114" s="4">
        <f t="shared" si="9"/>
        <v>10516.905269058296</v>
      </c>
      <c r="G114" s="4">
        <f t="shared" si="10"/>
        <v>9977.576793721973</v>
      </c>
      <c r="H114" s="4">
        <f t="shared" si="11"/>
        <v>32090.04428251121</v>
      </c>
      <c r="I114" s="4">
        <f t="shared" si="12"/>
        <v>31820.38004484305</v>
      </c>
      <c r="J114" s="4">
        <f t="shared" si="13"/>
        <v>7011.270179372198</v>
      </c>
      <c r="K114" s="4">
        <f t="shared" si="14"/>
        <v>1617.9854260089685</v>
      </c>
      <c r="L114" s="4">
        <f t="shared" si="15"/>
        <v>5123.620515695067</v>
      </c>
      <c r="M114" s="4"/>
      <c r="N114" s="4">
        <f t="shared" si="16"/>
        <v>15910.190022421524</v>
      </c>
      <c r="O114" s="4"/>
      <c r="P114" s="4"/>
      <c r="Q114" s="4">
        <v>798</v>
      </c>
      <c r="R114" s="4"/>
      <c r="S114" s="4"/>
      <c r="T114" s="4"/>
      <c r="U114" s="4"/>
      <c r="V114" s="2">
        <v>34824.73</v>
      </c>
      <c r="W114" s="2">
        <v>0</v>
      </c>
      <c r="X114" s="2">
        <v>85491.91</v>
      </c>
      <c r="Y114" s="2">
        <v>32776.27</v>
      </c>
      <c r="Z114" s="2"/>
      <c r="AA114" s="2"/>
      <c r="AB114" s="2">
        <v>0</v>
      </c>
      <c r="AC114" s="2">
        <v>29981.37</v>
      </c>
      <c r="AD114" s="2">
        <v>9711.24</v>
      </c>
      <c r="AE114" s="2">
        <v>4261.84</v>
      </c>
      <c r="AF114" s="2">
        <v>14225.94</v>
      </c>
      <c r="AG114" s="2">
        <v>7463.74</v>
      </c>
      <c r="AH114" s="2">
        <v>0</v>
      </c>
      <c r="AI114" s="2">
        <v>8.34</v>
      </c>
      <c r="AJ114" s="2">
        <v>12490.76</v>
      </c>
      <c r="AK114" s="2">
        <v>55999.14</v>
      </c>
      <c r="AL114" s="2">
        <v>-180.58</v>
      </c>
      <c r="AM114" s="2">
        <v>0</v>
      </c>
    </row>
    <row r="115" spans="1:39" ht="12.75">
      <c r="A115" s="2" t="s">
        <v>88</v>
      </c>
      <c r="B115" s="2" t="s">
        <v>93</v>
      </c>
      <c r="C115" s="2" t="s">
        <v>5</v>
      </c>
      <c r="D115" s="2" t="s">
        <v>117</v>
      </c>
      <c r="E115" s="2">
        <v>199215.25</v>
      </c>
      <c r="F115" s="4">
        <f t="shared" si="9"/>
        <v>17420.167600896864</v>
      </c>
      <c r="G115" s="4">
        <f t="shared" si="10"/>
        <v>16526.82567264574</v>
      </c>
      <c r="H115" s="4">
        <f t="shared" si="11"/>
        <v>53153.8447309417</v>
      </c>
      <c r="I115" s="4">
        <f t="shared" si="12"/>
        <v>52707.173766816144</v>
      </c>
      <c r="J115" s="4">
        <f t="shared" si="13"/>
        <v>11613.445067264574</v>
      </c>
      <c r="K115" s="4">
        <f t="shared" si="14"/>
        <v>2680.0257847533635</v>
      </c>
      <c r="L115" s="4">
        <f t="shared" si="15"/>
        <v>8486.748318385651</v>
      </c>
      <c r="M115" s="4"/>
      <c r="N115" s="4">
        <f t="shared" si="16"/>
        <v>26353.586883408072</v>
      </c>
      <c r="O115" s="4"/>
      <c r="P115" s="4"/>
      <c r="Q115" s="4">
        <v>2676</v>
      </c>
      <c r="R115" s="4"/>
      <c r="S115" s="4"/>
      <c r="T115" s="4"/>
      <c r="U115" s="4"/>
      <c r="V115" s="2">
        <v>47049.65</v>
      </c>
      <c r="W115" s="2">
        <v>0</v>
      </c>
      <c r="X115" s="2">
        <v>115435.61</v>
      </c>
      <c r="Y115" s="2">
        <v>49294.22</v>
      </c>
      <c r="Z115" s="2"/>
      <c r="AA115" s="2"/>
      <c r="AB115" s="2">
        <v>0</v>
      </c>
      <c r="AC115" s="2">
        <v>45090.72</v>
      </c>
      <c r="AD115" s="2">
        <v>13480.12</v>
      </c>
      <c r="AE115" s="2">
        <v>8084.1</v>
      </c>
      <c r="AF115" s="2">
        <v>21391.75</v>
      </c>
      <c r="AG115" s="2">
        <v>9324.85</v>
      </c>
      <c r="AH115" s="2">
        <v>0</v>
      </c>
      <c r="AI115" s="2">
        <v>0</v>
      </c>
      <c r="AJ115" s="2">
        <v>18428.6</v>
      </c>
      <c r="AK115" s="2">
        <v>85335.26</v>
      </c>
      <c r="AL115" s="2">
        <v>100.16</v>
      </c>
      <c r="AM115" s="2">
        <v>4646.48</v>
      </c>
    </row>
    <row r="116" spans="1:39" ht="12.75">
      <c r="A116" s="2" t="s">
        <v>94</v>
      </c>
      <c r="B116" s="2" t="s">
        <v>56</v>
      </c>
      <c r="C116" s="2" t="s">
        <v>5</v>
      </c>
      <c r="D116" s="2" t="s">
        <v>117</v>
      </c>
      <c r="E116" s="2">
        <v>0.82</v>
      </c>
      <c r="F116" s="4">
        <f t="shared" si="9"/>
        <v>0.07170403587443946</v>
      </c>
      <c r="G116" s="4">
        <f t="shared" si="10"/>
        <v>0.06802690582959642</v>
      </c>
      <c r="H116" s="4">
        <f t="shared" si="11"/>
        <v>0.21878923766816144</v>
      </c>
      <c r="I116" s="4">
        <f t="shared" si="12"/>
        <v>0.2169506726457399</v>
      </c>
      <c r="J116" s="4">
        <f t="shared" si="13"/>
        <v>0.04780269058295964</v>
      </c>
      <c r="K116" s="4">
        <f t="shared" si="14"/>
        <v>0.011031390134529149</v>
      </c>
      <c r="L116" s="4">
        <f t="shared" si="15"/>
        <v>0.03493273542600897</v>
      </c>
      <c r="M116" s="4"/>
      <c r="N116" s="4">
        <f t="shared" si="16"/>
        <v>0.10847533632286994</v>
      </c>
      <c r="O116" s="4"/>
      <c r="P116" s="4"/>
      <c r="Q116" s="4"/>
      <c r="R116" s="4"/>
      <c r="S116" s="4"/>
      <c r="T116" s="4"/>
      <c r="U116" s="4"/>
      <c r="V116" s="2">
        <v>0</v>
      </c>
      <c r="W116" s="2">
        <v>0</v>
      </c>
      <c r="X116" s="2">
        <v>0</v>
      </c>
      <c r="Y116" s="2">
        <v>0.12</v>
      </c>
      <c r="Z116" s="2"/>
      <c r="AA116" s="2"/>
      <c r="AB116" s="2">
        <v>0</v>
      </c>
      <c r="AC116" s="2">
        <v>0.11</v>
      </c>
      <c r="AD116" s="2">
        <v>0.08</v>
      </c>
      <c r="AE116" s="2">
        <v>0</v>
      </c>
      <c r="AF116" s="2">
        <v>0.05</v>
      </c>
      <c r="AG116" s="2">
        <v>0</v>
      </c>
      <c r="AH116" s="2">
        <v>0</v>
      </c>
      <c r="AI116" s="2">
        <v>0</v>
      </c>
      <c r="AJ116" s="2">
        <v>0.18</v>
      </c>
      <c r="AK116" s="2">
        <v>0</v>
      </c>
      <c r="AL116" s="2">
        <v>0</v>
      </c>
      <c r="AM116" s="2">
        <v>0</v>
      </c>
    </row>
    <row r="117" spans="1:39" ht="12.75">
      <c r="A117" s="2" t="s">
        <v>94</v>
      </c>
      <c r="B117" s="2" t="s">
        <v>14</v>
      </c>
      <c r="C117" s="2" t="s">
        <v>5</v>
      </c>
      <c r="D117" s="2" t="s">
        <v>117</v>
      </c>
      <c r="E117" s="2">
        <v>159065.73</v>
      </c>
      <c r="F117" s="4">
        <f t="shared" si="9"/>
        <v>13909.33513452915</v>
      </c>
      <c r="G117" s="4">
        <f t="shared" si="10"/>
        <v>13196.035896860987</v>
      </c>
      <c r="H117" s="4">
        <f t="shared" si="11"/>
        <v>42441.30464125561</v>
      </c>
      <c r="I117" s="4">
        <f t="shared" si="12"/>
        <v>42084.655022421524</v>
      </c>
      <c r="J117" s="4">
        <f t="shared" si="13"/>
        <v>9272.8900896861</v>
      </c>
      <c r="K117" s="4">
        <f t="shared" si="14"/>
        <v>2139.8977130044846</v>
      </c>
      <c r="L117" s="4">
        <f t="shared" si="15"/>
        <v>6776.342757847535</v>
      </c>
      <c r="M117" s="4"/>
      <c r="N117" s="4">
        <f t="shared" si="16"/>
        <v>21042.327511210762</v>
      </c>
      <c r="O117" s="4">
        <v>5836</v>
      </c>
      <c r="P117" s="4">
        <v>68692.5</v>
      </c>
      <c r="Q117" s="4"/>
      <c r="R117" s="4"/>
      <c r="S117" s="4"/>
      <c r="T117" s="4"/>
      <c r="U117" s="4">
        <v>61801.2</v>
      </c>
      <c r="V117" s="2">
        <v>40809.9</v>
      </c>
      <c r="W117" s="2">
        <v>0</v>
      </c>
      <c r="X117" s="2">
        <v>100180.16</v>
      </c>
      <c r="Y117" s="2">
        <v>40878.32</v>
      </c>
      <c r="Z117" s="2"/>
      <c r="AA117" s="2"/>
      <c r="AB117" s="2">
        <v>0</v>
      </c>
      <c r="AC117" s="2">
        <v>37391.67</v>
      </c>
      <c r="AD117" s="2">
        <v>25669.33</v>
      </c>
      <c r="AE117" s="2">
        <v>3476.76</v>
      </c>
      <c r="AF117" s="2">
        <v>17743.22</v>
      </c>
      <c r="AG117" s="2">
        <v>8440.12</v>
      </c>
      <c r="AH117" s="2">
        <v>0</v>
      </c>
      <c r="AI117" s="2">
        <v>0</v>
      </c>
      <c r="AJ117" s="2">
        <v>20187.07</v>
      </c>
      <c r="AK117" s="2">
        <v>77493.41</v>
      </c>
      <c r="AL117" s="2">
        <v>-72.25</v>
      </c>
      <c r="AM117" s="2">
        <v>1176</v>
      </c>
    </row>
    <row r="118" spans="1:39" ht="12.75">
      <c r="A118" s="2" t="s">
        <v>94</v>
      </c>
      <c r="B118" s="2" t="s">
        <v>48</v>
      </c>
      <c r="C118" s="2" t="s">
        <v>5</v>
      </c>
      <c r="D118" s="2" t="s">
        <v>117</v>
      </c>
      <c r="E118" s="2">
        <v>226763.74</v>
      </c>
      <c r="F118" s="4">
        <f t="shared" si="9"/>
        <v>19829.116278026908</v>
      </c>
      <c r="G118" s="4">
        <f t="shared" si="10"/>
        <v>18812.238520179373</v>
      </c>
      <c r="H118" s="4">
        <f t="shared" si="11"/>
        <v>60504.22659192825</v>
      </c>
      <c r="I118" s="4">
        <f t="shared" si="12"/>
        <v>59995.78771300448</v>
      </c>
      <c r="J118" s="4">
        <f t="shared" si="13"/>
        <v>13219.410852017938</v>
      </c>
      <c r="K118" s="4">
        <f t="shared" si="14"/>
        <v>3050.633273542601</v>
      </c>
      <c r="L118" s="4">
        <f t="shared" si="15"/>
        <v>9660.33869955157</v>
      </c>
      <c r="M118" s="4"/>
      <c r="N118" s="4">
        <f t="shared" si="16"/>
        <v>29997.89385650224</v>
      </c>
      <c r="O118" s="4">
        <v>117976</v>
      </c>
      <c r="P118" s="4"/>
      <c r="Q118" s="4">
        <v>1995</v>
      </c>
      <c r="R118" s="4"/>
      <c r="S118" s="4"/>
      <c r="T118" s="4"/>
      <c r="U118" s="4"/>
      <c r="V118" s="2">
        <v>50078.59</v>
      </c>
      <c r="W118" s="2">
        <v>0</v>
      </c>
      <c r="X118" s="2">
        <v>121008.24</v>
      </c>
      <c r="Y118" s="2">
        <v>55167.07</v>
      </c>
      <c r="Z118" s="2"/>
      <c r="AA118" s="2"/>
      <c r="AB118" s="2">
        <v>0</v>
      </c>
      <c r="AC118" s="2">
        <v>48680.51</v>
      </c>
      <c r="AD118" s="2">
        <v>32651.66</v>
      </c>
      <c r="AE118" s="2">
        <v>2921.83</v>
      </c>
      <c r="AF118" s="2">
        <v>23218.29</v>
      </c>
      <c r="AG118" s="2">
        <v>8995.59</v>
      </c>
      <c r="AH118" s="2">
        <v>0</v>
      </c>
      <c r="AI118" s="2">
        <v>0</v>
      </c>
      <c r="AJ118" s="2">
        <v>34264.77</v>
      </c>
      <c r="AK118" s="2">
        <v>131088.54</v>
      </c>
      <c r="AL118" s="2">
        <v>4603.68</v>
      </c>
      <c r="AM118" s="2">
        <v>3091.07</v>
      </c>
    </row>
    <row r="119" spans="1:39" ht="12.75">
      <c r="A119" s="2" t="s">
        <v>94</v>
      </c>
      <c r="B119" s="2" t="s">
        <v>95</v>
      </c>
      <c r="C119" s="2" t="s">
        <v>5</v>
      </c>
      <c r="D119" s="2" t="s">
        <v>117</v>
      </c>
      <c r="E119" s="2">
        <v>91118.13</v>
      </c>
      <c r="F119" s="4">
        <f t="shared" si="9"/>
        <v>7967.728856502242</v>
      </c>
      <c r="G119" s="4">
        <f t="shared" si="10"/>
        <v>7559.127376681614</v>
      </c>
      <c r="H119" s="4">
        <f t="shared" si="11"/>
        <v>24311.78804932735</v>
      </c>
      <c r="I119" s="4">
        <f t="shared" si="12"/>
        <v>24107.48730941704</v>
      </c>
      <c r="J119" s="4">
        <f t="shared" si="13"/>
        <v>5311.819237668162</v>
      </c>
      <c r="K119" s="4">
        <f t="shared" si="14"/>
        <v>1225.8044394618832</v>
      </c>
      <c r="L119" s="4">
        <f t="shared" si="15"/>
        <v>3881.714058295964</v>
      </c>
      <c r="M119" s="4"/>
      <c r="N119" s="4">
        <f t="shared" si="16"/>
        <v>12053.74365470852</v>
      </c>
      <c r="O119" s="4"/>
      <c r="P119" s="4"/>
      <c r="Q119" s="4"/>
      <c r="R119" s="4"/>
      <c r="S119" s="4"/>
      <c r="T119" s="4"/>
      <c r="U119" s="4"/>
      <c r="V119" s="2">
        <v>23879.61</v>
      </c>
      <c r="W119" s="2">
        <v>0</v>
      </c>
      <c r="X119" s="2">
        <v>58625.93</v>
      </c>
      <c r="Y119" s="2">
        <v>23650.03</v>
      </c>
      <c r="Z119" s="2"/>
      <c r="AA119" s="2"/>
      <c r="AB119" s="2">
        <v>0</v>
      </c>
      <c r="AC119" s="2">
        <v>21632.88</v>
      </c>
      <c r="AD119" s="2">
        <v>14853.91</v>
      </c>
      <c r="AE119" s="2">
        <v>2057.06</v>
      </c>
      <c r="AF119" s="2">
        <v>10267.42</v>
      </c>
      <c r="AG119" s="2">
        <v>5258.34</v>
      </c>
      <c r="AH119" s="2">
        <v>0</v>
      </c>
      <c r="AI119" s="2">
        <v>0</v>
      </c>
      <c r="AJ119" s="2">
        <v>13174.31</v>
      </c>
      <c r="AK119" s="2">
        <v>55153.73</v>
      </c>
      <c r="AL119" s="2">
        <v>-10.57</v>
      </c>
      <c r="AM119" s="2">
        <v>1584</v>
      </c>
    </row>
    <row r="120" spans="1:39" ht="12.75">
      <c r="A120" s="2" t="s">
        <v>94</v>
      </c>
      <c r="B120" s="2" t="s">
        <v>32</v>
      </c>
      <c r="C120" s="2" t="s">
        <v>5</v>
      </c>
      <c r="D120" s="2" t="s">
        <v>117</v>
      </c>
      <c r="E120" s="2">
        <v>84959.39</v>
      </c>
      <c r="F120" s="4">
        <f t="shared" si="9"/>
        <v>7429.18432735426</v>
      </c>
      <c r="G120" s="4">
        <f t="shared" si="10"/>
        <v>7048.200515695066</v>
      </c>
      <c r="H120" s="4">
        <f t="shared" si="11"/>
        <v>22668.53679372197</v>
      </c>
      <c r="I120" s="4">
        <f t="shared" si="12"/>
        <v>22478.044887892374</v>
      </c>
      <c r="J120" s="4">
        <f t="shared" si="13"/>
        <v>4952.789551569506</v>
      </c>
      <c r="K120" s="4">
        <f t="shared" si="14"/>
        <v>1142.9514349775784</v>
      </c>
      <c r="L120" s="4">
        <f t="shared" si="15"/>
        <v>3619.346210762332</v>
      </c>
      <c r="M120" s="4"/>
      <c r="N120" s="4">
        <f t="shared" si="16"/>
        <v>11239.022443946187</v>
      </c>
      <c r="O120" s="4"/>
      <c r="P120" s="4"/>
      <c r="Q120" s="4"/>
      <c r="R120" s="4"/>
      <c r="S120" s="4"/>
      <c r="T120" s="4"/>
      <c r="U120" s="4"/>
      <c r="V120" s="2">
        <v>20347.49</v>
      </c>
      <c r="W120" s="2">
        <v>0</v>
      </c>
      <c r="X120" s="2">
        <v>49890.89</v>
      </c>
      <c r="Y120" s="2">
        <v>21173.51</v>
      </c>
      <c r="Z120" s="2"/>
      <c r="AA120" s="2"/>
      <c r="AB120" s="2">
        <v>0</v>
      </c>
      <c r="AC120" s="2">
        <v>19368.03</v>
      </c>
      <c r="AD120" s="2">
        <v>13288.25</v>
      </c>
      <c r="AE120" s="2">
        <v>4341</v>
      </c>
      <c r="AF120" s="2">
        <v>9172.41</v>
      </c>
      <c r="AG120" s="2">
        <v>3184.65</v>
      </c>
      <c r="AH120" s="2">
        <v>0</v>
      </c>
      <c r="AI120" s="2">
        <v>0</v>
      </c>
      <c r="AJ120" s="2">
        <v>12157.28</v>
      </c>
      <c r="AK120" s="2">
        <v>46235.53</v>
      </c>
      <c r="AL120" s="2">
        <v>19.93</v>
      </c>
      <c r="AM120" s="2">
        <v>1517.02</v>
      </c>
    </row>
    <row r="121" spans="1:39" ht="12.75">
      <c r="A121" s="2" t="s">
        <v>168</v>
      </c>
      <c r="B121" s="2" t="s">
        <v>6</v>
      </c>
      <c r="C121" s="2" t="s">
        <v>5</v>
      </c>
      <c r="D121" s="2" t="s">
        <v>117</v>
      </c>
      <c r="E121" s="2">
        <v>31951.52</v>
      </c>
      <c r="F121" s="4">
        <f t="shared" si="9"/>
        <v>2793.966995515695</v>
      </c>
      <c r="G121" s="4">
        <f t="shared" si="10"/>
        <v>2650.6866367713005</v>
      </c>
      <c r="H121" s="4">
        <f t="shared" si="11"/>
        <v>8525.18134529148</v>
      </c>
      <c r="I121" s="4">
        <f t="shared" si="12"/>
        <v>8453.541165919281</v>
      </c>
      <c r="J121" s="4">
        <f t="shared" si="13"/>
        <v>1862.64466367713</v>
      </c>
      <c r="K121" s="4">
        <f t="shared" si="14"/>
        <v>429.84107623318386</v>
      </c>
      <c r="L121" s="4">
        <f t="shared" si="15"/>
        <v>1361.1634080717488</v>
      </c>
      <c r="M121" s="4"/>
      <c r="N121" s="4">
        <f t="shared" si="16"/>
        <v>4226.770582959641</v>
      </c>
      <c r="O121" s="4"/>
      <c r="P121" s="4"/>
      <c r="Q121" s="4"/>
      <c r="R121" s="4"/>
      <c r="S121" s="4"/>
      <c r="T121" s="4"/>
      <c r="U121" s="4"/>
      <c r="V121" s="2">
        <v>0</v>
      </c>
      <c r="W121" s="2">
        <v>0</v>
      </c>
      <c r="X121" s="2">
        <v>19202.08</v>
      </c>
      <c r="Y121" s="2">
        <v>8533.29</v>
      </c>
      <c r="Z121" s="2"/>
      <c r="AA121" s="2"/>
      <c r="AB121" s="2">
        <v>0</v>
      </c>
      <c r="AC121" s="2">
        <v>7082.71</v>
      </c>
      <c r="AD121" s="2">
        <v>4343.92</v>
      </c>
      <c r="AE121" s="2">
        <v>103.56</v>
      </c>
      <c r="AF121" s="2">
        <v>3372.67</v>
      </c>
      <c r="AG121" s="2">
        <v>640.07</v>
      </c>
      <c r="AH121" s="2">
        <v>0</v>
      </c>
      <c r="AI121" s="2">
        <v>5276.69</v>
      </c>
      <c r="AJ121" s="2">
        <v>1238.93</v>
      </c>
      <c r="AK121" s="2">
        <v>12590.01</v>
      </c>
      <c r="AL121" s="2">
        <v>1260</v>
      </c>
      <c r="AM121" s="2">
        <v>0</v>
      </c>
    </row>
    <row r="122" spans="1:39" ht="12.75">
      <c r="A122" s="2" t="s">
        <v>168</v>
      </c>
      <c r="B122" s="2" t="s">
        <v>96</v>
      </c>
      <c r="C122" s="2" t="s">
        <v>5</v>
      </c>
      <c r="D122" s="2" t="s">
        <v>117</v>
      </c>
      <c r="E122" s="2">
        <v>32587.13</v>
      </c>
      <c r="F122" s="4">
        <f t="shared" si="9"/>
        <v>2849.547242152467</v>
      </c>
      <c r="G122" s="4">
        <f t="shared" si="10"/>
        <v>2703.416614349776</v>
      </c>
      <c r="H122" s="4">
        <f t="shared" si="11"/>
        <v>8694.77235426009</v>
      </c>
      <c r="I122" s="4">
        <f t="shared" si="12"/>
        <v>8621.707040358744</v>
      </c>
      <c r="J122" s="4">
        <f t="shared" si="13"/>
        <v>1899.698161434978</v>
      </c>
      <c r="K122" s="4">
        <f t="shared" si="14"/>
        <v>438.39188340807175</v>
      </c>
      <c r="L122" s="4">
        <f t="shared" si="15"/>
        <v>1388.2409641255606</v>
      </c>
      <c r="M122" s="4"/>
      <c r="N122" s="4">
        <f t="shared" si="16"/>
        <v>4310.853520179372</v>
      </c>
      <c r="O122" s="4"/>
      <c r="P122" s="4"/>
      <c r="Q122" s="4"/>
      <c r="R122" s="4"/>
      <c r="S122" s="4"/>
      <c r="T122" s="4"/>
      <c r="U122" s="4"/>
      <c r="V122" s="2">
        <v>0</v>
      </c>
      <c r="W122" s="2">
        <v>0</v>
      </c>
      <c r="X122" s="2">
        <v>7647.27</v>
      </c>
      <c r="Y122" s="2">
        <v>5905.54</v>
      </c>
      <c r="Z122" s="2"/>
      <c r="AA122" s="2"/>
      <c r="AB122" s="2">
        <v>0</v>
      </c>
      <c r="AC122" s="2">
        <v>5401.97</v>
      </c>
      <c r="AD122" s="2">
        <v>3706.3</v>
      </c>
      <c r="AE122" s="2">
        <v>0</v>
      </c>
      <c r="AF122" s="2">
        <v>2563.32</v>
      </c>
      <c r="AG122" s="2">
        <v>688.5</v>
      </c>
      <c r="AH122" s="2">
        <v>0</v>
      </c>
      <c r="AI122" s="2">
        <v>0</v>
      </c>
      <c r="AJ122" s="2">
        <v>4348.38</v>
      </c>
      <c r="AK122" s="2">
        <v>18669.94</v>
      </c>
      <c r="AL122" s="2">
        <v>13.54</v>
      </c>
      <c r="AM122" s="2">
        <v>0</v>
      </c>
    </row>
    <row r="123" spans="1:39" ht="12.75">
      <c r="A123" s="2" t="s">
        <v>168</v>
      </c>
      <c r="B123" s="2" t="s">
        <v>30</v>
      </c>
      <c r="C123" s="2" t="s">
        <v>5</v>
      </c>
      <c r="D123" s="2" t="s">
        <v>117</v>
      </c>
      <c r="E123" s="2">
        <v>32814.44</v>
      </c>
      <c r="F123" s="4">
        <f t="shared" si="9"/>
        <v>2869.4241255605384</v>
      </c>
      <c r="G123" s="4">
        <f t="shared" si="10"/>
        <v>2722.274170403588</v>
      </c>
      <c r="H123" s="4">
        <f t="shared" si="11"/>
        <v>8755.422331838567</v>
      </c>
      <c r="I123" s="4">
        <f t="shared" si="12"/>
        <v>8681.84735426009</v>
      </c>
      <c r="J123" s="4">
        <f t="shared" si="13"/>
        <v>1912.949417040359</v>
      </c>
      <c r="K123" s="4">
        <f t="shared" si="14"/>
        <v>441.44986547085205</v>
      </c>
      <c r="L123" s="4">
        <f t="shared" si="15"/>
        <v>1397.9245739910316</v>
      </c>
      <c r="M123" s="4"/>
      <c r="N123" s="4">
        <f t="shared" si="16"/>
        <v>4340.923677130045</v>
      </c>
      <c r="O123" s="4"/>
      <c r="P123" s="4"/>
      <c r="Q123" s="4"/>
      <c r="R123" s="4"/>
      <c r="S123" s="4"/>
      <c r="T123" s="4"/>
      <c r="U123" s="4"/>
      <c r="V123" s="2">
        <v>0</v>
      </c>
      <c r="W123" s="2">
        <v>0</v>
      </c>
      <c r="X123" s="2">
        <v>6731.27</v>
      </c>
      <c r="Y123" s="2">
        <v>5760.04</v>
      </c>
      <c r="Z123" s="2"/>
      <c r="AA123" s="2"/>
      <c r="AB123" s="2">
        <v>0</v>
      </c>
      <c r="AC123" s="2">
        <v>5268.96</v>
      </c>
      <c r="AD123" s="2">
        <v>3214.99</v>
      </c>
      <c r="AE123" s="2">
        <v>0</v>
      </c>
      <c r="AF123" s="2">
        <v>2500.78</v>
      </c>
      <c r="AG123" s="2">
        <v>496.56</v>
      </c>
      <c r="AH123" s="2">
        <v>0</v>
      </c>
      <c r="AI123" s="2">
        <v>0</v>
      </c>
      <c r="AJ123" s="2">
        <v>1795.07</v>
      </c>
      <c r="AK123" s="2">
        <v>14817.48</v>
      </c>
      <c r="AL123" s="2">
        <v>0</v>
      </c>
      <c r="AM123" s="2">
        <v>0</v>
      </c>
    </row>
    <row r="124" spans="1:39" ht="12.75">
      <c r="A124" s="2" t="s">
        <v>168</v>
      </c>
      <c r="B124" s="2" t="s">
        <v>83</v>
      </c>
      <c r="C124" s="2" t="s">
        <v>5</v>
      </c>
      <c r="D124" s="2" t="s">
        <v>117</v>
      </c>
      <c r="E124" s="2">
        <v>32657.29</v>
      </c>
      <c r="F124" s="4">
        <f t="shared" si="9"/>
        <v>2855.6823094170404</v>
      </c>
      <c r="G124" s="4">
        <f t="shared" si="10"/>
        <v>2709.237062780269</v>
      </c>
      <c r="H124" s="4">
        <f t="shared" si="11"/>
        <v>8713.492174887891</v>
      </c>
      <c r="I124" s="4">
        <f t="shared" si="12"/>
        <v>8640.269551569507</v>
      </c>
      <c r="J124" s="4">
        <f t="shared" si="13"/>
        <v>1903.788206278027</v>
      </c>
      <c r="K124" s="4">
        <f t="shared" si="14"/>
        <v>439.33573991031386</v>
      </c>
      <c r="L124" s="4">
        <f t="shared" si="15"/>
        <v>1391.2298430493274</v>
      </c>
      <c r="M124" s="4"/>
      <c r="N124" s="4">
        <f t="shared" si="16"/>
        <v>4320.134775784753</v>
      </c>
      <c r="O124" s="4"/>
      <c r="P124" s="4"/>
      <c r="Q124" s="4"/>
      <c r="R124" s="4"/>
      <c r="S124" s="4"/>
      <c r="T124" s="4"/>
      <c r="U124" s="4"/>
      <c r="V124" s="2">
        <v>0</v>
      </c>
      <c r="W124" s="2">
        <v>0</v>
      </c>
      <c r="X124" s="2">
        <v>7118.36</v>
      </c>
      <c r="Y124" s="2">
        <v>5849.55</v>
      </c>
      <c r="Z124" s="2"/>
      <c r="AA124" s="2"/>
      <c r="AB124" s="2">
        <v>0</v>
      </c>
      <c r="AC124" s="2">
        <v>5350.8</v>
      </c>
      <c r="AD124" s="2">
        <v>3611.95</v>
      </c>
      <c r="AE124" s="2">
        <v>0</v>
      </c>
      <c r="AF124" s="2">
        <v>2516.18</v>
      </c>
      <c r="AG124" s="2">
        <v>509.89</v>
      </c>
      <c r="AH124" s="2">
        <v>0</v>
      </c>
      <c r="AI124" s="2">
        <v>0</v>
      </c>
      <c r="AJ124" s="2">
        <v>0</v>
      </c>
      <c r="AK124" s="2">
        <v>8222.43</v>
      </c>
      <c r="AL124" s="2">
        <v>0</v>
      </c>
      <c r="AM124" s="2">
        <v>0</v>
      </c>
    </row>
    <row r="125" spans="1:39" ht="12.75">
      <c r="A125" s="2" t="s">
        <v>176</v>
      </c>
      <c r="B125" s="2" t="s">
        <v>56</v>
      </c>
      <c r="C125" s="2" t="s">
        <v>5</v>
      </c>
      <c r="D125" s="2" t="s">
        <v>117</v>
      </c>
      <c r="E125" s="2">
        <v>200742.31</v>
      </c>
      <c r="F125" s="4">
        <f t="shared" si="9"/>
        <v>17553.69975336323</v>
      </c>
      <c r="G125" s="4">
        <f t="shared" si="10"/>
        <v>16653.510022421524</v>
      </c>
      <c r="H125" s="4">
        <f t="shared" si="11"/>
        <v>53561.28899103139</v>
      </c>
      <c r="I125" s="4">
        <f t="shared" si="12"/>
        <v>53111.194125560534</v>
      </c>
      <c r="J125" s="4">
        <f t="shared" si="13"/>
        <v>11702.466502242152</v>
      </c>
      <c r="K125" s="4">
        <f t="shared" si="14"/>
        <v>2700.569192825112</v>
      </c>
      <c r="L125" s="4">
        <f t="shared" si="15"/>
        <v>8551.802443946188</v>
      </c>
      <c r="M125" s="4"/>
      <c r="N125" s="4">
        <f t="shared" si="16"/>
        <v>26555.597062780267</v>
      </c>
      <c r="O125" s="4"/>
      <c r="P125" s="4"/>
      <c r="Q125" s="4"/>
      <c r="R125" s="4"/>
      <c r="S125" s="4"/>
      <c r="T125" s="4"/>
      <c r="U125" s="4"/>
      <c r="V125" s="2">
        <v>45476.63</v>
      </c>
      <c r="W125" s="2">
        <v>0</v>
      </c>
      <c r="X125" s="2">
        <v>111470.52</v>
      </c>
      <c r="Y125" s="2">
        <v>48833.98</v>
      </c>
      <c r="Z125" s="2"/>
      <c r="AA125" s="2"/>
      <c r="AB125" s="2">
        <v>0</v>
      </c>
      <c r="AC125" s="2">
        <v>44359.59</v>
      </c>
      <c r="AD125" s="2">
        <v>30414.87</v>
      </c>
      <c r="AE125" s="2">
        <v>498.29</v>
      </c>
      <c r="AF125" s="2">
        <v>21112.54</v>
      </c>
      <c r="AG125" s="2">
        <v>9683.87</v>
      </c>
      <c r="AH125" s="2">
        <v>0</v>
      </c>
      <c r="AI125" s="2">
        <v>0</v>
      </c>
      <c r="AJ125" s="2">
        <v>32020.2</v>
      </c>
      <c r="AK125" s="2">
        <v>93537.12</v>
      </c>
      <c r="AL125" s="2">
        <v>183.76</v>
      </c>
      <c r="AM125" s="2">
        <v>3213.72</v>
      </c>
    </row>
    <row r="126" spans="1:39" ht="12.75">
      <c r="A126" s="2" t="s">
        <v>97</v>
      </c>
      <c r="B126" s="2" t="s">
        <v>139</v>
      </c>
      <c r="C126" s="2" t="s">
        <v>5</v>
      </c>
      <c r="D126" s="2" t="s">
        <v>117</v>
      </c>
      <c r="E126" s="2">
        <v>8.42999999999995</v>
      </c>
      <c r="F126" s="4">
        <f t="shared" si="9"/>
        <v>0.7371524663677086</v>
      </c>
      <c r="G126" s="4">
        <f t="shared" si="10"/>
        <v>0.6993497757847492</v>
      </c>
      <c r="H126" s="4">
        <f t="shared" si="11"/>
        <v>2.2492600896860853</v>
      </c>
      <c r="I126" s="4">
        <f t="shared" si="12"/>
        <v>2.2303587443946054</v>
      </c>
      <c r="J126" s="4">
        <f t="shared" si="13"/>
        <v>0.49143497757847243</v>
      </c>
      <c r="K126" s="4">
        <f t="shared" si="14"/>
        <v>0.11340807174887824</v>
      </c>
      <c r="L126" s="4">
        <f t="shared" si="15"/>
        <v>0.35912556053811445</v>
      </c>
      <c r="M126" s="4"/>
      <c r="N126" s="4">
        <f t="shared" si="16"/>
        <v>1.1151793721973027</v>
      </c>
      <c r="O126" s="4"/>
      <c r="P126" s="4"/>
      <c r="Q126" s="4"/>
      <c r="R126" s="4"/>
      <c r="S126" s="4"/>
      <c r="T126" s="4"/>
      <c r="U126" s="4"/>
      <c r="V126" s="2">
        <v>94.5</v>
      </c>
      <c r="W126" s="2">
        <v>0</v>
      </c>
      <c r="X126" s="2">
        <v>228.79</v>
      </c>
      <c r="Y126" s="2">
        <v>38.43</v>
      </c>
      <c r="Z126" s="2"/>
      <c r="AA126" s="2"/>
      <c r="AB126" s="2">
        <v>0</v>
      </c>
      <c r="AC126" s="2">
        <v>22.02</v>
      </c>
      <c r="AD126" s="2">
        <v>12.6</v>
      </c>
      <c r="AE126" s="2">
        <v>0</v>
      </c>
      <c r="AF126" s="2">
        <v>19.54</v>
      </c>
      <c r="AG126" s="2">
        <v>0</v>
      </c>
      <c r="AH126" s="2">
        <v>0</v>
      </c>
      <c r="AI126" s="2">
        <v>0</v>
      </c>
      <c r="AJ126" s="2">
        <v>469.73</v>
      </c>
      <c r="AK126" s="2">
        <v>1216.76</v>
      </c>
      <c r="AL126" s="2">
        <v>120.23</v>
      </c>
      <c r="AM126" s="2">
        <v>0</v>
      </c>
    </row>
    <row r="127" spans="1:39" ht="12.75">
      <c r="A127" s="2" t="s">
        <v>97</v>
      </c>
      <c r="B127" s="2" t="s">
        <v>74</v>
      </c>
      <c r="C127" s="2" t="s">
        <v>5</v>
      </c>
      <c r="D127" s="2" t="s">
        <v>118</v>
      </c>
      <c r="E127" s="2">
        <v>351991.32</v>
      </c>
      <c r="F127" s="4">
        <f t="shared" si="9"/>
        <v>30779.51004484305</v>
      </c>
      <c r="G127" s="4">
        <f t="shared" si="10"/>
        <v>29201.073632286996</v>
      </c>
      <c r="H127" s="4">
        <f t="shared" si="11"/>
        <v>93916.9665470852</v>
      </c>
      <c r="I127" s="4">
        <f t="shared" si="12"/>
        <v>93127.74834080717</v>
      </c>
      <c r="J127" s="4">
        <f t="shared" si="13"/>
        <v>20519.6733632287</v>
      </c>
      <c r="K127" s="4">
        <f t="shared" si="14"/>
        <v>4735.309237668162</v>
      </c>
      <c r="L127" s="4">
        <f t="shared" si="15"/>
        <v>14995.145919282511</v>
      </c>
      <c r="M127" s="4"/>
      <c r="N127" s="4">
        <f t="shared" si="16"/>
        <v>46563.874170403586</v>
      </c>
      <c r="O127" s="4">
        <v>2736</v>
      </c>
      <c r="P127" s="4">
        <v>8616.4</v>
      </c>
      <c r="Q127" s="4"/>
      <c r="R127" s="4"/>
      <c r="S127" s="4"/>
      <c r="T127" s="4"/>
      <c r="U127" s="4">
        <v>17717</v>
      </c>
      <c r="V127" s="2">
        <v>91856.94</v>
      </c>
      <c r="W127" s="2">
        <v>0</v>
      </c>
      <c r="X127" s="2">
        <v>230193.69</v>
      </c>
      <c r="Y127" s="2">
        <v>92338.06</v>
      </c>
      <c r="Z127" s="2"/>
      <c r="AA127" s="2"/>
      <c r="AB127" s="2">
        <v>0</v>
      </c>
      <c r="AC127" s="2">
        <v>83946.58</v>
      </c>
      <c r="AD127" s="2">
        <v>57485.39</v>
      </c>
      <c r="AE127" s="2">
        <v>4264.08</v>
      </c>
      <c r="AF127" s="2">
        <v>39898.38</v>
      </c>
      <c r="AG127" s="2">
        <v>19402.15</v>
      </c>
      <c r="AH127" s="2">
        <v>0</v>
      </c>
      <c r="AI127" s="2">
        <v>0</v>
      </c>
      <c r="AJ127" s="2">
        <v>45891.7</v>
      </c>
      <c r="AK127" s="2">
        <v>234349.08</v>
      </c>
      <c r="AL127" s="2">
        <v>1157.34</v>
      </c>
      <c r="AM127" s="2">
        <v>7470.21</v>
      </c>
    </row>
    <row r="128" spans="1:39" ht="12.75">
      <c r="A128" s="2" t="s">
        <v>97</v>
      </c>
      <c r="B128" s="2" t="s">
        <v>98</v>
      </c>
      <c r="C128" s="2" t="s">
        <v>5</v>
      </c>
      <c r="D128" s="2" t="s">
        <v>118</v>
      </c>
      <c r="E128" s="2">
        <v>59359.44</v>
      </c>
      <c r="F128" s="4">
        <f t="shared" si="9"/>
        <v>5190.6236771300455</v>
      </c>
      <c r="G128" s="4">
        <f t="shared" si="10"/>
        <v>4924.4378475336325</v>
      </c>
      <c r="H128" s="4">
        <f t="shared" si="11"/>
        <v>15838.056860986548</v>
      </c>
      <c r="I128" s="4">
        <f t="shared" si="12"/>
        <v>15704.963946188342</v>
      </c>
      <c r="J128" s="4">
        <f t="shared" si="13"/>
        <v>3460.415784753364</v>
      </c>
      <c r="K128" s="4">
        <f t="shared" si="14"/>
        <v>798.5574887892377</v>
      </c>
      <c r="L128" s="4">
        <f t="shared" si="15"/>
        <v>2528.7653811659197</v>
      </c>
      <c r="M128" s="4"/>
      <c r="N128" s="4">
        <f t="shared" si="16"/>
        <v>7852.481973094171</v>
      </c>
      <c r="O128" s="4"/>
      <c r="P128" s="4"/>
      <c r="Q128" s="4"/>
      <c r="R128" s="4">
        <v>3577.1</v>
      </c>
      <c r="S128" s="4"/>
      <c r="T128" s="4"/>
      <c r="U128" s="4"/>
      <c r="V128" s="2">
        <v>10383.13</v>
      </c>
      <c r="W128" s="2">
        <v>0</v>
      </c>
      <c r="X128" s="2">
        <v>35478.56</v>
      </c>
      <c r="Y128" s="2">
        <v>14925.13</v>
      </c>
      <c r="Z128" s="2"/>
      <c r="AA128" s="2"/>
      <c r="AB128" s="2">
        <v>0</v>
      </c>
      <c r="AC128" s="2">
        <v>13558.01</v>
      </c>
      <c r="AD128" s="2">
        <v>2285.62</v>
      </c>
      <c r="AE128" s="2">
        <v>878.54</v>
      </c>
      <c r="AF128" s="2">
        <v>6448.3</v>
      </c>
      <c r="AG128" s="2">
        <v>3073.38</v>
      </c>
      <c r="AH128" s="2">
        <v>0</v>
      </c>
      <c r="AI128" s="2">
        <v>-1.62</v>
      </c>
      <c r="AJ128" s="2">
        <v>5986.38</v>
      </c>
      <c r="AK128" s="2">
        <v>35479.09</v>
      </c>
      <c r="AL128" s="2">
        <v>118.26</v>
      </c>
      <c r="AM128" s="2">
        <v>0</v>
      </c>
    </row>
    <row r="129" spans="1:39" ht="12.75">
      <c r="A129" s="2" t="s">
        <v>97</v>
      </c>
      <c r="B129" s="2" t="s">
        <v>33</v>
      </c>
      <c r="C129" s="2" t="s">
        <v>5</v>
      </c>
      <c r="D129" s="2" t="s">
        <v>117</v>
      </c>
      <c r="E129" s="2">
        <v>0</v>
      </c>
      <c r="F129" s="4">
        <f t="shared" si="9"/>
        <v>0</v>
      </c>
      <c r="G129" s="4">
        <f t="shared" si="10"/>
        <v>0</v>
      </c>
      <c r="H129" s="4">
        <f t="shared" si="11"/>
        <v>0</v>
      </c>
      <c r="I129" s="4">
        <f t="shared" si="12"/>
        <v>0</v>
      </c>
      <c r="J129" s="4">
        <f t="shared" si="13"/>
        <v>0</v>
      </c>
      <c r="K129" s="4">
        <f t="shared" si="14"/>
        <v>0</v>
      </c>
      <c r="L129" s="4">
        <f t="shared" si="15"/>
        <v>0</v>
      </c>
      <c r="M129" s="4"/>
      <c r="N129" s="4">
        <f t="shared" si="16"/>
        <v>0</v>
      </c>
      <c r="O129" s="4"/>
      <c r="P129" s="4"/>
      <c r="Q129" s="4"/>
      <c r="R129" s="4"/>
      <c r="S129" s="4"/>
      <c r="T129" s="4"/>
      <c r="U129" s="4"/>
      <c r="V129" s="2">
        <v>0</v>
      </c>
      <c r="W129" s="2">
        <v>0</v>
      </c>
      <c r="X129" s="2">
        <v>0</v>
      </c>
      <c r="Y129" s="2">
        <v>0</v>
      </c>
      <c r="Z129" s="2"/>
      <c r="AA129" s="2"/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</row>
    <row r="130" spans="1:39" ht="12.75">
      <c r="A130" s="2" t="s">
        <v>177</v>
      </c>
      <c r="B130" s="2" t="s">
        <v>99</v>
      </c>
      <c r="C130" s="2" t="s">
        <v>5</v>
      </c>
      <c r="D130" s="2" t="s">
        <v>119</v>
      </c>
      <c r="E130" s="2">
        <v>45407.43</v>
      </c>
      <c r="F130" s="4">
        <f t="shared" si="9"/>
        <v>3970.604865470852</v>
      </c>
      <c r="G130" s="4">
        <f t="shared" si="10"/>
        <v>3766.9841031390133</v>
      </c>
      <c r="H130" s="4">
        <f t="shared" si="11"/>
        <v>12115.435358744393</v>
      </c>
      <c r="I130" s="4">
        <f t="shared" si="12"/>
        <v>12013.624977578474</v>
      </c>
      <c r="J130" s="4">
        <f t="shared" si="13"/>
        <v>2647.0699103139013</v>
      </c>
      <c r="K130" s="4">
        <f t="shared" si="14"/>
        <v>610.8622869955157</v>
      </c>
      <c r="L130" s="4">
        <f t="shared" si="15"/>
        <v>1934.3972421524663</v>
      </c>
      <c r="M130" s="4"/>
      <c r="N130" s="4">
        <f t="shared" si="16"/>
        <v>6006.812488789237</v>
      </c>
      <c r="O130" s="4"/>
      <c r="P130" s="4"/>
      <c r="Q130" s="4"/>
      <c r="R130" s="4"/>
      <c r="S130" s="4"/>
      <c r="T130" s="4"/>
      <c r="U130" s="4">
        <v>13974</v>
      </c>
      <c r="V130" s="2">
        <v>0</v>
      </c>
      <c r="W130" s="2">
        <v>0</v>
      </c>
      <c r="X130" s="2">
        <v>15474.86</v>
      </c>
      <c r="Y130" s="2">
        <v>0</v>
      </c>
      <c r="Z130" s="2"/>
      <c r="AA130" s="2"/>
      <c r="AB130" s="2">
        <v>0</v>
      </c>
      <c r="AC130" s="2">
        <v>8371.52</v>
      </c>
      <c r="AD130" s="2">
        <v>5746.62</v>
      </c>
      <c r="AE130" s="2">
        <v>0</v>
      </c>
      <c r="AF130" s="2">
        <v>0</v>
      </c>
      <c r="AG130" s="2">
        <v>1098.09</v>
      </c>
      <c r="AH130" s="2">
        <v>0</v>
      </c>
      <c r="AI130" s="2">
        <v>0</v>
      </c>
      <c r="AJ130" s="2">
        <v>4785.23</v>
      </c>
      <c r="AK130" s="2">
        <v>14562.25</v>
      </c>
      <c r="AL130" s="2">
        <v>0</v>
      </c>
      <c r="AM130" s="2">
        <v>0</v>
      </c>
    </row>
    <row r="131" spans="1:39" ht="12.75">
      <c r="A131" s="2" t="s">
        <v>178</v>
      </c>
      <c r="B131" s="2" t="s">
        <v>100</v>
      </c>
      <c r="C131" s="2" t="s">
        <v>5</v>
      </c>
      <c r="D131" s="2" t="s">
        <v>119</v>
      </c>
      <c r="E131" s="2">
        <v>41702.5</v>
      </c>
      <c r="F131" s="4">
        <f t="shared" si="9"/>
        <v>3646.6311659192825</v>
      </c>
      <c r="G131" s="4">
        <f t="shared" si="10"/>
        <v>3459.624439461883</v>
      </c>
      <c r="H131" s="4">
        <f t="shared" si="11"/>
        <v>11126.900224215246</v>
      </c>
      <c r="I131" s="4">
        <f t="shared" si="12"/>
        <v>11033.396860986546</v>
      </c>
      <c r="J131" s="4">
        <f t="shared" si="13"/>
        <v>2431.087443946188</v>
      </c>
      <c r="K131" s="4">
        <f t="shared" si="14"/>
        <v>561.0201793721973</v>
      </c>
      <c r="L131" s="4">
        <f t="shared" si="15"/>
        <v>1776.5639013452915</v>
      </c>
      <c r="M131" s="4"/>
      <c r="N131" s="4">
        <f t="shared" si="16"/>
        <v>5516.698430493273</v>
      </c>
      <c r="O131" s="4"/>
      <c r="P131" s="4"/>
      <c r="Q131" s="4"/>
      <c r="R131" s="4"/>
      <c r="S131" s="4"/>
      <c r="T131" s="4"/>
      <c r="U131" s="4"/>
      <c r="V131" s="2">
        <v>0</v>
      </c>
      <c r="W131" s="2">
        <v>0</v>
      </c>
      <c r="X131" s="2">
        <v>19907.8</v>
      </c>
      <c r="Y131" s="2">
        <v>0</v>
      </c>
      <c r="Z131" s="2"/>
      <c r="AA131" s="2"/>
      <c r="AB131" s="2">
        <v>0</v>
      </c>
      <c r="AC131" s="2">
        <v>8687.05</v>
      </c>
      <c r="AD131" s="2">
        <v>5963.37</v>
      </c>
      <c r="AE131" s="2">
        <v>0</v>
      </c>
      <c r="AF131" s="2">
        <v>0</v>
      </c>
      <c r="AG131" s="2">
        <v>1946.1</v>
      </c>
      <c r="AH131" s="2">
        <v>0</v>
      </c>
      <c r="AI131" s="2">
        <v>0</v>
      </c>
      <c r="AJ131" s="2">
        <v>1840.16</v>
      </c>
      <c r="AK131" s="2">
        <v>0</v>
      </c>
      <c r="AL131" s="2">
        <v>0</v>
      </c>
      <c r="AM131" s="2">
        <v>0</v>
      </c>
    </row>
    <row r="132" spans="1:39" ht="12.75">
      <c r="A132" s="2" t="s">
        <v>179</v>
      </c>
      <c r="B132" s="2" t="s">
        <v>19</v>
      </c>
      <c r="C132" s="2" t="s">
        <v>5</v>
      </c>
      <c r="D132" s="2" t="s">
        <v>119</v>
      </c>
      <c r="E132" s="2">
        <v>206406.47</v>
      </c>
      <c r="F132" s="4">
        <f t="shared" si="9"/>
        <v>18048.996255605383</v>
      </c>
      <c r="G132" s="4">
        <f t="shared" si="10"/>
        <v>17123.406704035875</v>
      </c>
      <c r="H132" s="4">
        <f t="shared" si="11"/>
        <v>55072.57831838565</v>
      </c>
      <c r="I132" s="4">
        <f t="shared" si="12"/>
        <v>54609.7835426009</v>
      </c>
      <c r="J132" s="4">
        <f t="shared" si="13"/>
        <v>12032.664170403588</v>
      </c>
      <c r="K132" s="4">
        <f t="shared" si="14"/>
        <v>2776.76865470852</v>
      </c>
      <c r="L132" s="4">
        <f t="shared" si="15"/>
        <v>8793.100739910315</v>
      </c>
      <c r="M132" s="4"/>
      <c r="N132" s="4">
        <f t="shared" si="16"/>
        <v>27304.89177130045</v>
      </c>
      <c r="O132" s="4"/>
      <c r="P132" s="4"/>
      <c r="Q132" s="4"/>
      <c r="R132" s="4"/>
      <c r="S132" s="4"/>
      <c r="T132" s="4"/>
      <c r="U132" s="4"/>
      <c r="V132" s="2">
        <v>49782.06</v>
      </c>
      <c r="W132" s="2">
        <v>0</v>
      </c>
      <c r="X132" s="2">
        <v>122218.41</v>
      </c>
      <c r="Y132" s="2">
        <v>51545.33</v>
      </c>
      <c r="Z132" s="2"/>
      <c r="AA132" s="2"/>
      <c r="AB132" s="2">
        <v>0</v>
      </c>
      <c r="AC132" s="2">
        <v>47151.35</v>
      </c>
      <c r="AD132" s="2">
        <v>32367.4</v>
      </c>
      <c r="AE132" s="2">
        <v>5833.67</v>
      </c>
      <c r="AF132" s="2">
        <v>22376.57</v>
      </c>
      <c r="AG132" s="2">
        <v>10431.13</v>
      </c>
      <c r="AH132" s="2">
        <v>0</v>
      </c>
      <c r="AI132" s="2">
        <v>2.55</v>
      </c>
      <c r="AJ132" s="2">
        <v>28533.71</v>
      </c>
      <c r="AK132" s="2">
        <v>77743.88</v>
      </c>
      <c r="AL132" s="2">
        <v>1.09</v>
      </c>
      <c r="AM132" s="2">
        <v>0</v>
      </c>
    </row>
    <row r="133" spans="1:39" ht="12.75">
      <c r="A133" s="2" t="s">
        <v>179</v>
      </c>
      <c r="B133" s="2" t="s">
        <v>19</v>
      </c>
      <c r="C133" s="2" t="s">
        <v>21</v>
      </c>
      <c r="D133" s="2" t="s">
        <v>119</v>
      </c>
      <c r="E133" s="2">
        <v>200849.09</v>
      </c>
      <c r="F133" s="4">
        <f aca="true" t="shared" si="17" ref="F133:F196">E133/4.46*0.39</f>
        <v>17563.037017937222</v>
      </c>
      <c r="G133" s="4">
        <f aca="true" t="shared" si="18" ref="G133:G196">E133/4.46*0.37</f>
        <v>16662.368452914798</v>
      </c>
      <c r="H133" s="4">
        <f aca="true" t="shared" si="19" ref="H133:H196">E133/4.46*1.19</f>
        <v>53589.77961883408</v>
      </c>
      <c r="I133" s="4">
        <f aca="true" t="shared" si="20" ref="I133:I196">E133/4.46*1.18</f>
        <v>53139.44533632287</v>
      </c>
      <c r="J133" s="4">
        <f aca="true" t="shared" si="21" ref="J133:J196">E133/4.46*0.26</f>
        <v>11708.69134529148</v>
      </c>
      <c r="K133" s="4">
        <f aca="true" t="shared" si="22" ref="K133:K196">E133/4.46*0.06</f>
        <v>2702.0056950672647</v>
      </c>
      <c r="L133" s="4">
        <f aca="true" t="shared" si="23" ref="L133:L196">E133/4.46*0.19</f>
        <v>8556.351367713005</v>
      </c>
      <c r="M133" s="4"/>
      <c r="N133" s="4">
        <f aca="true" t="shared" si="24" ref="N133:N196">E133/4.46*0.59</f>
        <v>26569.722668161434</v>
      </c>
      <c r="O133" s="4">
        <v>28091</v>
      </c>
      <c r="P133" s="4"/>
      <c r="Q133" s="4"/>
      <c r="R133" s="4"/>
      <c r="S133" s="4"/>
      <c r="T133" s="4"/>
      <c r="U133" s="4"/>
      <c r="V133" s="2">
        <v>52615.38</v>
      </c>
      <c r="W133" s="2">
        <v>0</v>
      </c>
      <c r="X133" s="2">
        <v>128984.28</v>
      </c>
      <c r="Y133" s="2">
        <v>52451.02</v>
      </c>
      <c r="Z133" s="2"/>
      <c r="AA133" s="2"/>
      <c r="AB133" s="2">
        <v>0</v>
      </c>
      <c r="AC133" s="2">
        <v>47014.25</v>
      </c>
      <c r="AD133" s="2">
        <v>14402.3</v>
      </c>
      <c r="AE133" s="2">
        <v>6227.92</v>
      </c>
      <c r="AF133" s="2">
        <v>22492.24</v>
      </c>
      <c r="AG133" s="2">
        <v>10281.68</v>
      </c>
      <c r="AH133" s="2">
        <v>0</v>
      </c>
      <c r="AI133" s="2">
        <v>39.4</v>
      </c>
      <c r="AJ133" s="2">
        <v>31409.77</v>
      </c>
      <c r="AK133" s="2">
        <v>77273.3</v>
      </c>
      <c r="AL133" s="2">
        <v>2847.6</v>
      </c>
      <c r="AM133" s="2">
        <v>0</v>
      </c>
    </row>
    <row r="134" spans="1:39" ht="12.75">
      <c r="A134" s="2" t="s">
        <v>140</v>
      </c>
      <c r="B134" s="2" t="s">
        <v>38</v>
      </c>
      <c r="C134" s="2" t="s">
        <v>5</v>
      </c>
      <c r="D134" s="2" t="s">
        <v>117</v>
      </c>
      <c r="E134" s="2">
        <v>104.48</v>
      </c>
      <c r="F134" s="4">
        <f t="shared" si="17"/>
        <v>9.136143497757848</v>
      </c>
      <c r="G134" s="4">
        <f t="shared" si="18"/>
        <v>8.667623318385651</v>
      </c>
      <c r="H134" s="4">
        <f t="shared" si="19"/>
        <v>27.87695067264574</v>
      </c>
      <c r="I134" s="4">
        <f t="shared" si="20"/>
        <v>27.64269058295964</v>
      </c>
      <c r="J134" s="4">
        <f t="shared" si="21"/>
        <v>6.090762331838565</v>
      </c>
      <c r="K134" s="4">
        <f t="shared" si="22"/>
        <v>1.405560538116592</v>
      </c>
      <c r="L134" s="4">
        <f t="shared" si="23"/>
        <v>4.450941704035875</v>
      </c>
      <c r="M134" s="4"/>
      <c r="N134" s="4">
        <f t="shared" si="24"/>
        <v>13.82134529147982</v>
      </c>
      <c r="O134" s="4"/>
      <c r="P134" s="4"/>
      <c r="Q134" s="4"/>
      <c r="R134" s="4"/>
      <c r="S134" s="4"/>
      <c r="T134" s="4"/>
      <c r="U134" s="4"/>
      <c r="V134" s="2">
        <v>0</v>
      </c>
      <c r="W134" s="2">
        <v>0</v>
      </c>
      <c r="X134" s="2">
        <v>79.29</v>
      </c>
      <c r="Y134" s="2">
        <v>0</v>
      </c>
      <c r="Z134" s="2"/>
      <c r="AA134" s="2"/>
      <c r="AB134" s="2">
        <v>0</v>
      </c>
      <c r="AC134" s="2">
        <v>2.95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</row>
    <row r="135" spans="1:39" ht="12.75">
      <c r="A135" s="2" t="s">
        <v>101</v>
      </c>
      <c r="B135" s="2" t="s">
        <v>11</v>
      </c>
      <c r="C135" s="2" t="s">
        <v>5</v>
      </c>
      <c r="D135" s="2" t="s">
        <v>118</v>
      </c>
      <c r="E135" s="2">
        <v>608748.24</v>
      </c>
      <c r="F135" s="4">
        <f t="shared" si="17"/>
        <v>53231.34834080718</v>
      </c>
      <c r="G135" s="4">
        <f t="shared" si="18"/>
        <v>50501.53560538117</v>
      </c>
      <c r="H135" s="4">
        <f t="shared" si="19"/>
        <v>162423.85775784755</v>
      </c>
      <c r="I135" s="4">
        <f t="shared" si="20"/>
        <v>161058.95139013452</v>
      </c>
      <c r="J135" s="4">
        <f t="shared" si="21"/>
        <v>35487.56556053812</v>
      </c>
      <c r="K135" s="4">
        <f t="shared" si="22"/>
        <v>8189.438206278027</v>
      </c>
      <c r="L135" s="4">
        <f t="shared" si="23"/>
        <v>25933.220986547087</v>
      </c>
      <c r="M135" s="4"/>
      <c r="N135" s="4">
        <f t="shared" si="24"/>
        <v>80529.47569506726</v>
      </c>
      <c r="O135" s="4">
        <v>1397086</v>
      </c>
      <c r="P135" s="4">
        <v>10127.2</v>
      </c>
      <c r="Q135" s="4"/>
      <c r="R135" s="4">
        <v>7863.8</v>
      </c>
      <c r="S135" s="4"/>
      <c r="T135" s="4"/>
      <c r="U135" s="4"/>
      <c r="V135" s="2">
        <v>137364.39</v>
      </c>
      <c r="W135" s="2">
        <v>0</v>
      </c>
      <c r="X135" s="2">
        <v>336749.05</v>
      </c>
      <c r="Y135" s="2">
        <v>147796.35</v>
      </c>
      <c r="Z135" s="2">
        <v>9839.78</v>
      </c>
      <c r="AA135" s="2"/>
      <c r="AB135" s="2">
        <v>137618.92</v>
      </c>
      <c r="AC135" s="2">
        <v>134548.23</v>
      </c>
      <c r="AD135" s="2">
        <v>40826.47</v>
      </c>
      <c r="AE135" s="2">
        <v>-30.58</v>
      </c>
      <c r="AF135" s="2">
        <v>63921.97</v>
      </c>
      <c r="AG135" s="2">
        <v>28985.81</v>
      </c>
      <c r="AH135" s="2">
        <v>0</v>
      </c>
      <c r="AI135" s="2">
        <v>0</v>
      </c>
      <c r="AJ135" s="2">
        <v>8561.44</v>
      </c>
      <c r="AK135" s="2">
        <v>225457.35</v>
      </c>
      <c r="AL135" s="2">
        <v>333.26</v>
      </c>
      <c r="AM135" s="2">
        <v>10880.51</v>
      </c>
    </row>
    <row r="136" spans="1:39" ht="12.75">
      <c r="A136" s="2" t="s">
        <v>101</v>
      </c>
      <c r="B136" s="2" t="s">
        <v>11</v>
      </c>
      <c r="C136" s="2" t="s">
        <v>21</v>
      </c>
      <c r="D136" s="2" t="s">
        <v>118</v>
      </c>
      <c r="E136" s="2">
        <v>149475.1</v>
      </c>
      <c r="F136" s="4">
        <f t="shared" si="17"/>
        <v>13070.692600896862</v>
      </c>
      <c r="G136" s="4">
        <f t="shared" si="18"/>
        <v>12400.400672645741</v>
      </c>
      <c r="H136" s="4">
        <f t="shared" si="19"/>
        <v>39882.369730941704</v>
      </c>
      <c r="I136" s="4">
        <f t="shared" si="20"/>
        <v>39547.22376681615</v>
      </c>
      <c r="J136" s="4">
        <f t="shared" si="21"/>
        <v>8713.795067264575</v>
      </c>
      <c r="K136" s="4">
        <f t="shared" si="22"/>
        <v>2010.8757847533634</v>
      </c>
      <c r="L136" s="4">
        <f t="shared" si="23"/>
        <v>6367.773318385651</v>
      </c>
      <c r="M136" s="4"/>
      <c r="N136" s="4">
        <f t="shared" si="24"/>
        <v>19773.611883408073</v>
      </c>
      <c r="O136" s="4">
        <v>327649</v>
      </c>
      <c r="P136" s="4"/>
      <c r="Q136" s="4"/>
      <c r="R136" s="4"/>
      <c r="S136" s="4"/>
      <c r="T136" s="4"/>
      <c r="U136" s="4"/>
      <c r="V136" s="2">
        <v>40364.05</v>
      </c>
      <c r="W136" s="2">
        <v>0</v>
      </c>
      <c r="X136" s="2">
        <v>99090.3</v>
      </c>
      <c r="Y136" s="2">
        <v>39361.2</v>
      </c>
      <c r="Z136" s="2">
        <v>1967.19</v>
      </c>
      <c r="AA136" s="2">
        <v>29028</v>
      </c>
      <c r="AB136" s="2">
        <v>27523.78</v>
      </c>
      <c r="AC136" s="2">
        <v>35999.06</v>
      </c>
      <c r="AD136" s="2">
        <v>11462.53</v>
      </c>
      <c r="AE136" s="2">
        <v>-7.39</v>
      </c>
      <c r="AF136" s="2">
        <v>17084.61</v>
      </c>
      <c r="AG136" s="2">
        <v>8494.93</v>
      </c>
      <c r="AH136" s="2">
        <v>0</v>
      </c>
      <c r="AI136" s="2">
        <v>0</v>
      </c>
      <c r="AJ136" s="2">
        <v>18256.01</v>
      </c>
      <c r="AK136" s="2">
        <v>70822.28</v>
      </c>
      <c r="AL136" s="2">
        <v>-82.75</v>
      </c>
      <c r="AM136" s="2">
        <v>9796.87</v>
      </c>
    </row>
    <row r="137" spans="1:39" ht="12.75">
      <c r="A137" s="2" t="s">
        <v>101</v>
      </c>
      <c r="B137" s="2" t="s">
        <v>24</v>
      </c>
      <c r="C137" s="2" t="s">
        <v>5</v>
      </c>
      <c r="D137" s="2" t="s">
        <v>118</v>
      </c>
      <c r="E137" s="2">
        <v>184028.44</v>
      </c>
      <c r="F137" s="4">
        <f t="shared" si="17"/>
        <v>16092.173004484306</v>
      </c>
      <c r="G137" s="4">
        <f t="shared" si="18"/>
        <v>15266.9333632287</v>
      </c>
      <c r="H137" s="4">
        <f t="shared" si="19"/>
        <v>49101.758654708516</v>
      </c>
      <c r="I137" s="4">
        <f t="shared" si="20"/>
        <v>48689.13883408072</v>
      </c>
      <c r="J137" s="4">
        <f t="shared" si="21"/>
        <v>10728.11533632287</v>
      </c>
      <c r="K137" s="4">
        <f t="shared" si="22"/>
        <v>2475.7189237668163</v>
      </c>
      <c r="L137" s="4">
        <f t="shared" si="23"/>
        <v>7839.776591928251</v>
      </c>
      <c r="M137" s="4"/>
      <c r="N137" s="4">
        <f t="shared" si="24"/>
        <v>24344.56941704036</v>
      </c>
      <c r="O137" s="4">
        <v>13486</v>
      </c>
      <c r="P137" s="4">
        <v>5063.6</v>
      </c>
      <c r="Q137" s="4"/>
      <c r="R137" s="4"/>
      <c r="S137" s="4"/>
      <c r="T137" s="4"/>
      <c r="U137" s="4"/>
      <c r="V137" s="2">
        <v>51360.77</v>
      </c>
      <c r="W137" s="2">
        <v>0</v>
      </c>
      <c r="X137" s="2">
        <v>126040.18</v>
      </c>
      <c r="Y137" s="2">
        <v>49256.36</v>
      </c>
      <c r="Z137" s="2"/>
      <c r="AA137" s="2"/>
      <c r="AB137" s="2">
        <v>0</v>
      </c>
      <c r="AC137" s="2">
        <v>45020.49</v>
      </c>
      <c r="AD137" s="2">
        <v>14431.78</v>
      </c>
      <c r="AE137" s="2">
        <v>4531.07</v>
      </c>
      <c r="AF137" s="2">
        <v>21366.92</v>
      </c>
      <c r="AG137" s="2">
        <v>10934</v>
      </c>
      <c r="AH137" s="2">
        <v>0</v>
      </c>
      <c r="AI137" s="2">
        <v>586.53</v>
      </c>
      <c r="AJ137" s="2">
        <v>3573.56</v>
      </c>
      <c r="AK137" s="2">
        <v>83223.4</v>
      </c>
      <c r="AL137" s="2">
        <v>324.71</v>
      </c>
      <c r="AM137" s="2">
        <v>2705.54</v>
      </c>
    </row>
    <row r="138" spans="1:39" ht="12.75">
      <c r="A138" s="2" t="s">
        <v>101</v>
      </c>
      <c r="B138" s="2" t="s">
        <v>24</v>
      </c>
      <c r="C138" s="2" t="s">
        <v>21</v>
      </c>
      <c r="D138" s="2" t="s">
        <v>118</v>
      </c>
      <c r="E138" s="2">
        <v>187402.07</v>
      </c>
      <c r="F138" s="4">
        <f t="shared" si="17"/>
        <v>16387.17652466368</v>
      </c>
      <c r="G138" s="4">
        <f t="shared" si="18"/>
        <v>15546.808497757847</v>
      </c>
      <c r="H138" s="4">
        <f t="shared" si="19"/>
        <v>50001.89760089686</v>
      </c>
      <c r="I138" s="4">
        <f t="shared" si="20"/>
        <v>49581.71358744394</v>
      </c>
      <c r="J138" s="4">
        <f t="shared" si="21"/>
        <v>10924.784349775786</v>
      </c>
      <c r="K138" s="4">
        <f t="shared" si="22"/>
        <v>2521.1040807174886</v>
      </c>
      <c r="L138" s="4">
        <f t="shared" si="23"/>
        <v>7983.4962556053815</v>
      </c>
      <c r="M138" s="4"/>
      <c r="N138" s="4">
        <f t="shared" si="24"/>
        <v>24790.85679372197</v>
      </c>
      <c r="O138" s="4"/>
      <c r="P138" s="4">
        <v>5063.6</v>
      </c>
      <c r="Q138" s="4"/>
      <c r="R138" s="4">
        <v>2378.6</v>
      </c>
      <c r="S138" s="4"/>
      <c r="T138" s="4"/>
      <c r="U138" s="4">
        <v>17142.7</v>
      </c>
      <c r="V138" s="2">
        <v>49110.54</v>
      </c>
      <c r="W138" s="2">
        <v>0</v>
      </c>
      <c r="X138" s="2">
        <v>120704.16</v>
      </c>
      <c r="Y138" s="2">
        <v>48811.61</v>
      </c>
      <c r="Z138" s="2"/>
      <c r="AA138" s="2"/>
      <c r="AB138" s="2">
        <v>0</v>
      </c>
      <c r="AC138" s="2">
        <v>43911.5</v>
      </c>
      <c r="AD138" s="2">
        <v>14031.77</v>
      </c>
      <c r="AE138" s="2">
        <v>-21.28</v>
      </c>
      <c r="AF138" s="2">
        <v>20982.42</v>
      </c>
      <c r="AG138" s="2">
        <v>10657.17</v>
      </c>
      <c r="AH138" s="2">
        <v>0</v>
      </c>
      <c r="AI138" s="2">
        <v>140.17</v>
      </c>
      <c r="AJ138" s="2">
        <v>24009.98</v>
      </c>
      <c r="AK138" s="2">
        <v>95776.44</v>
      </c>
      <c r="AL138" s="2">
        <v>2.73</v>
      </c>
      <c r="AM138" s="2">
        <v>2158.71</v>
      </c>
    </row>
    <row r="139" spans="1:39" ht="12.75">
      <c r="A139" s="2" t="s">
        <v>101</v>
      </c>
      <c r="B139" s="2" t="s">
        <v>25</v>
      </c>
      <c r="C139" s="2" t="s">
        <v>5</v>
      </c>
      <c r="D139" s="2" t="s">
        <v>118</v>
      </c>
      <c r="E139" s="2">
        <v>177362.73</v>
      </c>
      <c r="F139" s="4">
        <f t="shared" si="17"/>
        <v>15509.29701793722</v>
      </c>
      <c r="G139" s="4">
        <f t="shared" si="18"/>
        <v>14713.948452914798</v>
      </c>
      <c r="H139" s="4">
        <f t="shared" si="19"/>
        <v>47323.23961883408</v>
      </c>
      <c r="I139" s="4">
        <f t="shared" si="20"/>
        <v>46925.56533632287</v>
      </c>
      <c r="J139" s="4">
        <f t="shared" si="21"/>
        <v>10339.53134529148</v>
      </c>
      <c r="K139" s="4">
        <f t="shared" si="22"/>
        <v>2386.0456950672647</v>
      </c>
      <c r="L139" s="4">
        <f t="shared" si="23"/>
        <v>7555.811367713005</v>
      </c>
      <c r="M139" s="4"/>
      <c r="N139" s="4">
        <f t="shared" si="24"/>
        <v>23462.782668161435</v>
      </c>
      <c r="O139" s="4"/>
      <c r="P139" s="4"/>
      <c r="Q139" s="4"/>
      <c r="R139" s="4"/>
      <c r="S139" s="4"/>
      <c r="T139" s="4"/>
      <c r="U139" s="4"/>
      <c r="V139" s="2">
        <v>53729.8</v>
      </c>
      <c r="W139" s="2">
        <v>0</v>
      </c>
      <c r="X139" s="2">
        <v>131950.73</v>
      </c>
      <c r="Y139" s="2">
        <v>49468.2</v>
      </c>
      <c r="Z139" s="2"/>
      <c r="AA139" s="2"/>
      <c r="AB139" s="2">
        <v>0</v>
      </c>
      <c r="AC139" s="2">
        <v>45163.18</v>
      </c>
      <c r="AD139" s="2">
        <v>14479.46</v>
      </c>
      <c r="AE139" s="2">
        <v>4768.43</v>
      </c>
      <c r="AF139" s="2">
        <v>21413.1</v>
      </c>
      <c r="AG139" s="2">
        <v>11002.59</v>
      </c>
      <c r="AH139" s="2">
        <v>0</v>
      </c>
      <c r="AI139" s="2">
        <v>769.91</v>
      </c>
      <c r="AJ139" s="2">
        <v>2907.42</v>
      </c>
      <c r="AK139" s="2">
        <v>78358.92</v>
      </c>
      <c r="AL139" s="2">
        <v>268.4</v>
      </c>
      <c r="AM139" s="2">
        <v>6183.43</v>
      </c>
    </row>
    <row r="140" spans="1:39" ht="12.75">
      <c r="A140" s="2" t="s">
        <v>101</v>
      </c>
      <c r="B140" s="2" t="s">
        <v>12</v>
      </c>
      <c r="C140" s="2" t="s">
        <v>5</v>
      </c>
      <c r="D140" s="2" t="s">
        <v>118</v>
      </c>
      <c r="E140" s="2">
        <v>901487.68</v>
      </c>
      <c r="F140" s="4">
        <f t="shared" si="17"/>
        <v>78829.6401793722</v>
      </c>
      <c r="G140" s="4">
        <f t="shared" si="18"/>
        <v>74787.09452914799</v>
      </c>
      <c r="H140" s="4">
        <f t="shared" si="19"/>
        <v>240531.4661883408</v>
      </c>
      <c r="I140" s="4">
        <f t="shared" si="20"/>
        <v>238510.1933632287</v>
      </c>
      <c r="J140" s="4">
        <f t="shared" si="21"/>
        <v>52553.0934529148</v>
      </c>
      <c r="K140" s="4">
        <f t="shared" si="22"/>
        <v>12127.636950672646</v>
      </c>
      <c r="L140" s="4">
        <f t="shared" si="23"/>
        <v>38404.183677130044</v>
      </c>
      <c r="M140" s="4"/>
      <c r="N140" s="4">
        <f t="shared" si="24"/>
        <v>119255.09668161435</v>
      </c>
      <c r="O140" s="4">
        <v>2008636</v>
      </c>
      <c r="P140" s="4"/>
      <c r="Q140" s="4"/>
      <c r="R140" s="4"/>
      <c r="S140" s="4"/>
      <c r="T140" s="4"/>
      <c r="U140" s="4"/>
      <c r="V140" s="2">
        <v>246334.22</v>
      </c>
      <c r="W140" s="2">
        <v>128934.98</v>
      </c>
      <c r="X140" s="2">
        <v>603970.76</v>
      </c>
      <c r="Y140" s="2">
        <v>239184.63</v>
      </c>
      <c r="Z140" s="2">
        <v>17711.65</v>
      </c>
      <c r="AA140" s="2"/>
      <c r="AB140" s="2">
        <v>237475.24</v>
      </c>
      <c r="AC140" s="2">
        <v>218082.3</v>
      </c>
      <c r="AD140" s="2">
        <v>68013.4</v>
      </c>
      <c r="AE140" s="2">
        <v>11749.93</v>
      </c>
      <c r="AF140" s="2">
        <v>103422.82</v>
      </c>
      <c r="AG140" s="2">
        <v>49565.64</v>
      </c>
      <c r="AH140" s="2">
        <v>0</v>
      </c>
      <c r="AI140" s="2">
        <v>0</v>
      </c>
      <c r="AJ140" s="2">
        <v>106844.56</v>
      </c>
      <c r="AK140" s="2">
        <v>371745.29</v>
      </c>
      <c r="AL140" s="2">
        <v>2032.9</v>
      </c>
      <c r="AM140" s="2">
        <v>7422.41</v>
      </c>
    </row>
    <row r="141" spans="1:39" ht="12.75">
      <c r="A141" s="2" t="s">
        <v>101</v>
      </c>
      <c r="B141" s="2" t="s">
        <v>27</v>
      </c>
      <c r="C141" s="2" t="s">
        <v>28</v>
      </c>
      <c r="D141" s="2" t="s">
        <v>118</v>
      </c>
      <c r="E141" s="2">
        <v>183537.87</v>
      </c>
      <c r="F141" s="4">
        <f t="shared" si="17"/>
        <v>16049.27562780269</v>
      </c>
      <c r="G141" s="4">
        <f t="shared" si="18"/>
        <v>15226.235852017935</v>
      </c>
      <c r="H141" s="4">
        <f t="shared" si="19"/>
        <v>48970.86665919282</v>
      </c>
      <c r="I141" s="4">
        <f t="shared" si="20"/>
        <v>48559.34677130044</v>
      </c>
      <c r="J141" s="4">
        <f t="shared" si="21"/>
        <v>10699.517085201793</v>
      </c>
      <c r="K141" s="4">
        <f t="shared" si="22"/>
        <v>2469.11932735426</v>
      </c>
      <c r="L141" s="4">
        <f t="shared" si="23"/>
        <v>7818.877869955157</v>
      </c>
      <c r="M141" s="4"/>
      <c r="N141" s="4">
        <f t="shared" si="24"/>
        <v>24279.67338565022</v>
      </c>
      <c r="O141" s="4"/>
      <c r="P141" s="4"/>
      <c r="Q141" s="4"/>
      <c r="R141" s="4"/>
      <c r="S141" s="4">
        <v>69904.2</v>
      </c>
      <c r="T141" s="4"/>
      <c r="U141" s="4"/>
      <c r="V141" s="2">
        <v>48560.62</v>
      </c>
      <c r="W141" s="2">
        <v>0</v>
      </c>
      <c r="X141" s="2">
        <v>119137.2</v>
      </c>
      <c r="Y141" s="2">
        <v>47903.14</v>
      </c>
      <c r="Z141" s="2">
        <v>3935.94</v>
      </c>
      <c r="AA141" s="2"/>
      <c r="AB141" s="2">
        <v>55047.57</v>
      </c>
      <c r="AC141" s="2">
        <v>43658.01</v>
      </c>
      <c r="AD141" s="2">
        <v>13376.57</v>
      </c>
      <c r="AE141" s="2">
        <v>0</v>
      </c>
      <c r="AF141" s="2">
        <v>0</v>
      </c>
      <c r="AG141" s="2">
        <v>9599.84</v>
      </c>
      <c r="AH141" s="2">
        <v>0</v>
      </c>
      <c r="AI141" s="2">
        <v>0</v>
      </c>
      <c r="AJ141" s="2">
        <v>24897.37</v>
      </c>
      <c r="AK141" s="2">
        <v>66674.53</v>
      </c>
      <c r="AL141" s="2">
        <v>116.37</v>
      </c>
      <c r="AM141" s="2">
        <v>2675.03</v>
      </c>
    </row>
    <row r="142" spans="1:39" ht="12.75">
      <c r="A142" s="2" t="s">
        <v>101</v>
      </c>
      <c r="B142" s="2" t="s">
        <v>27</v>
      </c>
      <c r="C142" s="2" t="s">
        <v>21</v>
      </c>
      <c r="D142" s="2" t="s">
        <v>118</v>
      </c>
      <c r="E142" s="2">
        <v>191087.89</v>
      </c>
      <c r="F142" s="4">
        <f t="shared" si="17"/>
        <v>16709.47917040359</v>
      </c>
      <c r="G142" s="4">
        <f t="shared" si="18"/>
        <v>15852.582802690584</v>
      </c>
      <c r="H142" s="4">
        <f t="shared" si="19"/>
        <v>50985.33387892377</v>
      </c>
      <c r="I142" s="4">
        <f t="shared" si="20"/>
        <v>50556.88569506727</v>
      </c>
      <c r="J142" s="4">
        <f t="shared" si="21"/>
        <v>11139.65278026906</v>
      </c>
      <c r="K142" s="4">
        <f t="shared" si="22"/>
        <v>2570.6891031390137</v>
      </c>
      <c r="L142" s="4">
        <f t="shared" si="23"/>
        <v>8140.515493273544</v>
      </c>
      <c r="M142" s="4"/>
      <c r="N142" s="4">
        <f t="shared" si="24"/>
        <v>25278.442847533635</v>
      </c>
      <c r="O142" s="4"/>
      <c r="P142" s="4"/>
      <c r="Q142" s="4"/>
      <c r="R142" s="4">
        <v>51044.7</v>
      </c>
      <c r="S142" s="4">
        <v>98250</v>
      </c>
      <c r="T142" s="4"/>
      <c r="U142" s="4">
        <v>5652</v>
      </c>
      <c r="V142" s="2">
        <v>44314</v>
      </c>
      <c r="W142" s="2">
        <v>0</v>
      </c>
      <c r="X142" s="2">
        <v>108791.86</v>
      </c>
      <c r="Y142" s="2">
        <v>46887.35</v>
      </c>
      <c r="Z142" s="2">
        <v>3935.94</v>
      </c>
      <c r="AA142" s="2"/>
      <c r="AB142" s="2">
        <v>55047.57</v>
      </c>
      <c r="AC142" s="2">
        <v>42890.73</v>
      </c>
      <c r="AD142" s="2">
        <v>12714.4</v>
      </c>
      <c r="AE142" s="2">
        <v>0</v>
      </c>
      <c r="AF142" s="2">
        <v>0</v>
      </c>
      <c r="AG142" s="2">
        <v>8420.9</v>
      </c>
      <c r="AH142" s="2">
        <v>0</v>
      </c>
      <c r="AI142" s="2">
        <v>0</v>
      </c>
      <c r="AJ142" s="2">
        <v>14139.84</v>
      </c>
      <c r="AK142" s="2">
        <v>43523.68</v>
      </c>
      <c r="AL142" s="2">
        <v>-3.39</v>
      </c>
      <c r="AM142" s="2">
        <v>1584</v>
      </c>
    </row>
    <row r="143" spans="1:39" ht="12.75">
      <c r="A143" s="2" t="s">
        <v>101</v>
      </c>
      <c r="B143" s="2" t="s">
        <v>27</v>
      </c>
      <c r="C143" s="2" t="s">
        <v>41</v>
      </c>
      <c r="D143" s="2" t="s">
        <v>118</v>
      </c>
      <c r="E143" s="2">
        <v>86785.22</v>
      </c>
      <c r="F143" s="4">
        <f t="shared" si="17"/>
        <v>7588.842107623318</v>
      </c>
      <c r="G143" s="4">
        <f t="shared" si="18"/>
        <v>7199.670717488789</v>
      </c>
      <c r="H143" s="4">
        <f t="shared" si="19"/>
        <v>23155.697713004483</v>
      </c>
      <c r="I143" s="4">
        <f t="shared" si="20"/>
        <v>22961.11201793722</v>
      </c>
      <c r="J143" s="4">
        <f t="shared" si="21"/>
        <v>5059.228071748879</v>
      </c>
      <c r="K143" s="4">
        <f t="shared" si="22"/>
        <v>1167.5141704035873</v>
      </c>
      <c r="L143" s="4">
        <f t="shared" si="23"/>
        <v>3697.128206278027</v>
      </c>
      <c r="M143" s="4"/>
      <c r="N143" s="4">
        <f t="shared" si="24"/>
        <v>11480.55600896861</v>
      </c>
      <c r="O143" s="4">
        <v>1514</v>
      </c>
      <c r="P143" s="4"/>
      <c r="Q143" s="4"/>
      <c r="R143" s="4"/>
      <c r="S143" s="4"/>
      <c r="T143" s="4"/>
      <c r="U143" s="4"/>
      <c r="V143" s="2">
        <v>22528.89</v>
      </c>
      <c r="W143" s="2">
        <v>0</v>
      </c>
      <c r="X143" s="2">
        <v>55281.21</v>
      </c>
      <c r="Y143" s="2">
        <v>22434.96</v>
      </c>
      <c r="Z143" s="2">
        <v>1967.96</v>
      </c>
      <c r="AA143" s="2"/>
      <c r="AB143" s="2">
        <v>27523.78</v>
      </c>
      <c r="AC143" s="2">
        <v>20493.79</v>
      </c>
      <c r="AD143" s="2">
        <v>3472.12</v>
      </c>
      <c r="AE143" s="2">
        <v>341.27</v>
      </c>
      <c r="AF143" s="2">
        <v>0</v>
      </c>
      <c r="AG143" s="2">
        <v>4510.71</v>
      </c>
      <c r="AH143" s="2">
        <v>0</v>
      </c>
      <c r="AI143" s="2">
        <v>0</v>
      </c>
      <c r="AJ143" s="2">
        <v>10063.46</v>
      </c>
      <c r="AK143" s="2">
        <v>38082.12</v>
      </c>
      <c r="AL143" s="2">
        <v>0</v>
      </c>
      <c r="AM143" s="2">
        <v>1530.43</v>
      </c>
    </row>
    <row r="144" spans="1:39" ht="12.75">
      <c r="A144" s="2" t="s">
        <v>101</v>
      </c>
      <c r="B144" s="2" t="s">
        <v>57</v>
      </c>
      <c r="C144" s="2" t="s">
        <v>28</v>
      </c>
      <c r="D144" s="2" t="s">
        <v>118</v>
      </c>
      <c r="E144" s="2">
        <v>1038656.01</v>
      </c>
      <c r="F144" s="4">
        <f t="shared" si="17"/>
        <v>90824.18024663678</v>
      </c>
      <c r="G144" s="4">
        <f t="shared" si="18"/>
        <v>86166.52997757848</v>
      </c>
      <c r="H144" s="4">
        <f t="shared" si="19"/>
        <v>277130.1910089686</v>
      </c>
      <c r="I144" s="4">
        <f t="shared" si="20"/>
        <v>274801.3658744395</v>
      </c>
      <c r="J144" s="4">
        <f t="shared" si="21"/>
        <v>60549.45349775785</v>
      </c>
      <c r="K144" s="4">
        <f t="shared" si="22"/>
        <v>13972.950807174888</v>
      </c>
      <c r="L144" s="4">
        <f t="shared" si="23"/>
        <v>44247.677556053815</v>
      </c>
      <c r="M144" s="4"/>
      <c r="N144" s="4">
        <f t="shared" si="24"/>
        <v>137400.68293721974</v>
      </c>
      <c r="O144" s="4">
        <v>2075738</v>
      </c>
      <c r="P144" s="4"/>
      <c r="Q144" s="4"/>
      <c r="R144" s="4">
        <v>20323.1</v>
      </c>
      <c r="S144" s="4">
        <v>49560</v>
      </c>
      <c r="T144" s="4"/>
      <c r="U144" s="4">
        <v>13240.8</v>
      </c>
      <c r="V144" s="2">
        <v>249322.61</v>
      </c>
      <c r="W144" s="2">
        <v>218825.01</v>
      </c>
      <c r="X144" s="2">
        <v>611753.95</v>
      </c>
      <c r="Y144" s="2">
        <v>259273.61</v>
      </c>
      <c r="Z144" s="2">
        <v>19679.69</v>
      </c>
      <c r="AA144" s="2">
        <v>290280</v>
      </c>
      <c r="AB144" s="2">
        <v>275237.83</v>
      </c>
      <c r="AC144" s="2">
        <v>236811.56</v>
      </c>
      <c r="AD144" s="2">
        <v>72104.73</v>
      </c>
      <c r="AE144" s="2">
        <v>-99.71</v>
      </c>
      <c r="AF144" s="2">
        <v>112283.21</v>
      </c>
      <c r="AG144" s="2">
        <v>50495.32</v>
      </c>
      <c r="AH144" s="2">
        <v>0</v>
      </c>
      <c r="AI144" s="2">
        <v>0</v>
      </c>
      <c r="AJ144" s="2">
        <v>147603.86</v>
      </c>
      <c r="AK144" s="2">
        <v>587304.75</v>
      </c>
      <c r="AL144" s="2">
        <v>4323.37</v>
      </c>
      <c r="AM144" s="2">
        <v>31074.66</v>
      </c>
    </row>
    <row r="145" spans="1:39" ht="12.75">
      <c r="A145" s="2" t="s">
        <v>101</v>
      </c>
      <c r="B145" s="2" t="s">
        <v>57</v>
      </c>
      <c r="C145" s="2" t="s">
        <v>21</v>
      </c>
      <c r="D145" s="2" t="s">
        <v>118</v>
      </c>
      <c r="E145" s="2">
        <v>196456.37</v>
      </c>
      <c r="F145" s="4">
        <f t="shared" si="17"/>
        <v>17178.92024663677</v>
      </c>
      <c r="G145" s="4">
        <f t="shared" si="18"/>
        <v>16297.949977578475</v>
      </c>
      <c r="H145" s="4">
        <f t="shared" si="19"/>
        <v>52417.73100896861</v>
      </c>
      <c r="I145" s="4">
        <f t="shared" si="20"/>
        <v>51977.24587443946</v>
      </c>
      <c r="J145" s="4">
        <f t="shared" si="21"/>
        <v>11452.613497757848</v>
      </c>
      <c r="K145" s="4">
        <f t="shared" si="22"/>
        <v>2642.910807174888</v>
      </c>
      <c r="L145" s="4">
        <f t="shared" si="23"/>
        <v>8369.217556053813</v>
      </c>
      <c r="M145" s="4"/>
      <c r="N145" s="4">
        <f t="shared" si="24"/>
        <v>25988.62293721973</v>
      </c>
      <c r="O145" s="4">
        <v>5200</v>
      </c>
      <c r="P145" s="4"/>
      <c r="Q145" s="4"/>
      <c r="R145" s="4"/>
      <c r="S145" s="4"/>
      <c r="T145" s="4"/>
      <c r="U145" s="4"/>
      <c r="V145" s="2">
        <v>50906.74</v>
      </c>
      <c r="W145" s="2">
        <v>0</v>
      </c>
      <c r="X145" s="2">
        <v>124929.53</v>
      </c>
      <c r="Y145" s="2">
        <v>50777.9</v>
      </c>
      <c r="Z145" s="2"/>
      <c r="AA145" s="2"/>
      <c r="AB145" s="2">
        <v>0</v>
      </c>
      <c r="AC145" s="2">
        <v>46278.98</v>
      </c>
      <c r="AD145" s="2">
        <v>14349.94</v>
      </c>
      <c r="AE145" s="2">
        <v>4230.48</v>
      </c>
      <c r="AF145" s="2">
        <v>21668.64</v>
      </c>
      <c r="AG145" s="2">
        <v>10416.23</v>
      </c>
      <c r="AH145" s="2">
        <v>79670.79</v>
      </c>
      <c r="AI145" s="2">
        <v>0</v>
      </c>
      <c r="AJ145" s="2">
        <v>745.35</v>
      </c>
      <c r="AK145" s="2">
        <v>91815.49</v>
      </c>
      <c r="AL145" s="2">
        <v>58.71</v>
      </c>
      <c r="AM145" s="2">
        <v>1590.33</v>
      </c>
    </row>
    <row r="146" spans="1:39" ht="12.75">
      <c r="A146" s="2" t="s">
        <v>101</v>
      </c>
      <c r="B146" s="2" t="s">
        <v>57</v>
      </c>
      <c r="C146" s="2" t="s">
        <v>41</v>
      </c>
      <c r="D146" s="2" t="s">
        <v>118</v>
      </c>
      <c r="E146" s="2">
        <v>218089.64</v>
      </c>
      <c r="F146" s="4">
        <f t="shared" si="17"/>
        <v>19070.618744394622</v>
      </c>
      <c r="G146" s="4">
        <f t="shared" si="18"/>
        <v>18092.638295964127</v>
      </c>
      <c r="H146" s="4">
        <f t="shared" si="19"/>
        <v>58189.83668161435</v>
      </c>
      <c r="I146" s="4">
        <f t="shared" si="20"/>
        <v>57700.84645739911</v>
      </c>
      <c r="J146" s="4">
        <f t="shared" si="21"/>
        <v>12713.745829596415</v>
      </c>
      <c r="K146" s="4">
        <f t="shared" si="22"/>
        <v>2933.94134529148</v>
      </c>
      <c r="L146" s="4">
        <f t="shared" si="23"/>
        <v>9290.814260089688</v>
      </c>
      <c r="M146" s="4"/>
      <c r="N146" s="4">
        <f t="shared" si="24"/>
        <v>28850.423228699554</v>
      </c>
      <c r="O146" s="4"/>
      <c r="P146" s="4"/>
      <c r="Q146" s="4"/>
      <c r="R146" s="4"/>
      <c r="S146" s="4">
        <v>45471.3</v>
      </c>
      <c r="T146" s="4"/>
      <c r="U146" s="4"/>
      <c r="V146" s="2">
        <v>57270.9</v>
      </c>
      <c r="W146" s="2">
        <v>0</v>
      </c>
      <c r="X146" s="2">
        <v>139538.73</v>
      </c>
      <c r="Y146" s="2">
        <v>57051.47</v>
      </c>
      <c r="Z146" s="2"/>
      <c r="AA146" s="2"/>
      <c r="AB146" s="2">
        <v>0</v>
      </c>
      <c r="AC146" s="2">
        <v>51033.92</v>
      </c>
      <c r="AD146" s="2">
        <v>15360.37</v>
      </c>
      <c r="AE146" s="2">
        <v>5715.87</v>
      </c>
      <c r="AF146" s="2">
        <v>23149.84</v>
      </c>
      <c r="AG146" s="2">
        <v>10625.88</v>
      </c>
      <c r="AH146" s="2">
        <v>0</v>
      </c>
      <c r="AI146" s="2">
        <v>0</v>
      </c>
      <c r="AJ146" s="2">
        <v>0</v>
      </c>
      <c r="AK146" s="2">
        <v>59188.08</v>
      </c>
      <c r="AL146" s="2">
        <v>180.14</v>
      </c>
      <c r="AM146" s="2">
        <v>81043.36</v>
      </c>
    </row>
    <row r="147" spans="1:39" ht="12.75">
      <c r="A147" s="2" t="s">
        <v>101</v>
      </c>
      <c r="B147" s="2" t="s">
        <v>42</v>
      </c>
      <c r="C147" s="2" t="s">
        <v>21</v>
      </c>
      <c r="D147" s="2" t="s">
        <v>118</v>
      </c>
      <c r="E147" s="2">
        <v>809774.72</v>
      </c>
      <c r="F147" s="4">
        <f t="shared" si="17"/>
        <v>70809.89704035874</v>
      </c>
      <c r="G147" s="4">
        <f t="shared" si="18"/>
        <v>67178.6202690583</v>
      </c>
      <c r="H147" s="4">
        <f t="shared" si="19"/>
        <v>216060.96789237668</v>
      </c>
      <c r="I147" s="4">
        <f t="shared" si="20"/>
        <v>214245.32950672644</v>
      </c>
      <c r="J147" s="4">
        <f t="shared" si="21"/>
        <v>47206.598026905835</v>
      </c>
      <c r="K147" s="4">
        <f t="shared" si="22"/>
        <v>10893.830313901344</v>
      </c>
      <c r="L147" s="4">
        <f t="shared" si="23"/>
        <v>34497.12932735426</v>
      </c>
      <c r="M147" s="4"/>
      <c r="N147" s="4">
        <f t="shared" si="24"/>
        <v>107122.66475336322</v>
      </c>
      <c r="O147" s="4">
        <v>37996</v>
      </c>
      <c r="P147" s="4"/>
      <c r="Q147" s="4"/>
      <c r="R147" s="4">
        <v>27999.2</v>
      </c>
      <c r="S147" s="4">
        <v>130505.5</v>
      </c>
      <c r="T147" s="4"/>
      <c r="U147" s="4"/>
      <c r="V147" s="2">
        <v>217410.37</v>
      </c>
      <c r="W147" s="2">
        <v>179670.08</v>
      </c>
      <c r="X147" s="2">
        <v>533672.66</v>
      </c>
      <c r="Y147" s="2">
        <v>212675.69</v>
      </c>
      <c r="Z147" s="2">
        <v>15743.74</v>
      </c>
      <c r="AA147" s="2">
        <v>232224</v>
      </c>
      <c r="AB147" s="2">
        <v>220190.27</v>
      </c>
      <c r="AC147" s="2">
        <v>194532.88</v>
      </c>
      <c r="AD147" s="2">
        <v>61201.62</v>
      </c>
      <c r="AE147" s="2">
        <v>3040.85</v>
      </c>
      <c r="AF147" s="2">
        <v>92285.85</v>
      </c>
      <c r="AG147" s="2">
        <v>45435.32</v>
      </c>
      <c r="AH147" s="2">
        <v>0</v>
      </c>
      <c r="AI147" s="2">
        <v>0</v>
      </c>
      <c r="AJ147" s="2">
        <v>110149.36</v>
      </c>
      <c r="AK147" s="2">
        <v>454912.09</v>
      </c>
      <c r="AL147" s="2">
        <v>108.88</v>
      </c>
      <c r="AM147" s="2">
        <v>3556.39</v>
      </c>
    </row>
    <row r="148" spans="1:39" ht="12.75">
      <c r="A148" s="2" t="s">
        <v>101</v>
      </c>
      <c r="B148" s="2" t="s">
        <v>70</v>
      </c>
      <c r="C148" s="2" t="s">
        <v>28</v>
      </c>
      <c r="D148" s="2" t="s">
        <v>118</v>
      </c>
      <c r="E148" s="2">
        <v>120775.12</v>
      </c>
      <c r="F148" s="4">
        <f t="shared" si="17"/>
        <v>10561.053094170404</v>
      </c>
      <c r="G148" s="4">
        <f t="shared" si="18"/>
        <v>10019.46062780269</v>
      </c>
      <c r="H148" s="4">
        <f t="shared" si="19"/>
        <v>32224.75174887892</v>
      </c>
      <c r="I148" s="4">
        <f t="shared" si="20"/>
        <v>31953.955515695063</v>
      </c>
      <c r="J148" s="4">
        <f t="shared" si="21"/>
        <v>7040.702062780269</v>
      </c>
      <c r="K148" s="4">
        <f t="shared" si="22"/>
        <v>1624.7773991031388</v>
      </c>
      <c r="L148" s="4">
        <f t="shared" si="23"/>
        <v>5145.128430493273</v>
      </c>
      <c r="M148" s="4"/>
      <c r="N148" s="4">
        <f t="shared" si="24"/>
        <v>15976.977757847531</v>
      </c>
      <c r="O148" s="4"/>
      <c r="P148" s="4"/>
      <c r="Q148" s="4"/>
      <c r="R148" s="4">
        <v>4819</v>
      </c>
      <c r="S148" s="4"/>
      <c r="T148" s="4"/>
      <c r="U148" s="4">
        <v>323</v>
      </c>
      <c r="V148" s="2">
        <v>33611.61</v>
      </c>
      <c r="W148" s="2">
        <v>0</v>
      </c>
      <c r="X148" s="2">
        <v>82503.78</v>
      </c>
      <c r="Y148" s="2">
        <v>32282.93</v>
      </c>
      <c r="Z148" s="2">
        <v>1967.96</v>
      </c>
      <c r="AA148" s="2"/>
      <c r="AB148" s="2">
        <v>27523.78</v>
      </c>
      <c r="AC148" s="2">
        <v>29518.63</v>
      </c>
      <c r="AD148" s="2">
        <v>9761.48</v>
      </c>
      <c r="AE148" s="2">
        <v>0</v>
      </c>
      <c r="AF148" s="2">
        <v>0</v>
      </c>
      <c r="AG148" s="2">
        <v>7395.71</v>
      </c>
      <c r="AH148" s="2">
        <v>84522.14</v>
      </c>
      <c r="AI148" s="2">
        <v>0</v>
      </c>
      <c r="AJ148" s="2">
        <v>1246.46</v>
      </c>
      <c r="AK148" s="2">
        <v>28316.81</v>
      </c>
      <c r="AL148" s="2">
        <v>174.26</v>
      </c>
      <c r="AM148" s="2">
        <v>2768.2</v>
      </c>
    </row>
    <row r="149" spans="1:39" ht="12.75">
      <c r="A149" s="2" t="s">
        <v>101</v>
      </c>
      <c r="B149" s="2" t="s">
        <v>70</v>
      </c>
      <c r="C149" s="2" t="s">
        <v>21</v>
      </c>
      <c r="D149" s="2" t="s">
        <v>118</v>
      </c>
      <c r="E149" s="2">
        <v>104262.02</v>
      </c>
      <c r="F149" s="4">
        <f t="shared" si="17"/>
        <v>9117.082466367714</v>
      </c>
      <c r="G149" s="4">
        <f t="shared" si="18"/>
        <v>8649.539775784755</v>
      </c>
      <c r="H149" s="4">
        <f t="shared" si="19"/>
        <v>27818.7900896861</v>
      </c>
      <c r="I149" s="4">
        <f t="shared" si="20"/>
        <v>27585.01874439462</v>
      </c>
      <c r="J149" s="4">
        <f t="shared" si="21"/>
        <v>6078.054977578477</v>
      </c>
      <c r="K149" s="4">
        <f t="shared" si="22"/>
        <v>1402.628071748879</v>
      </c>
      <c r="L149" s="4">
        <f t="shared" si="23"/>
        <v>4441.655560538117</v>
      </c>
      <c r="M149" s="4"/>
      <c r="N149" s="4">
        <f t="shared" si="24"/>
        <v>13792.50937219731</v>
      </c>
      <c r="O149" s="4"/>
      <c r="P149" s="4"/>
      <c r="Q149" s="4"/>
      <c r="R149" s="4"/>
      <c r="S149" s="4">
        <v>10500</v>
      </c>
      <c r="T149" s="4"/>
      <c r="U149" s="4">
        <v>24907.4</v>
      </c>
      <c r="V149" s="2">
        <v>22109.69</v>
      </c>
      <c r="W149" s="2">
        <v>0</v>
      </c>
      <c r="X149" s="2">
        <v>54280.58</v>
      </c>
      <c r="Y149" s="2">
        <v>24611.08</v>
      </c>
      <c r="Z149" s="2">
        <v>1967.96</v>
      </c>
      <c r="AA149" s="2"/>
      <c r="AB149" s="2">
        <v>27523.78</v>
      </c>
      <c r="AC149" s="2">
        <v>22019.14</v>
      </c>
      <c r="AD149" s="2">
        <v>3813.04</v>
      </c>
      <c r="AE149" s="2">
        <v>4420.46</v>
      </c>
      <c r="AF149" s="2">
        <v>0</v>
      </c>
      <c r="AG149" s="2">
        <v>4885.66</v>
      </c>
      <c r="AH149" s="2">
        <v>0</v>
      </c>
      <c r="AI149" s="2">
        <v>0</v>
      </c>
      <c r="AJ149" s="2">
        <v>0</v>
      </c>
      <c r="AK149" s="2">
        <v>44806.69</v>
      </c>
      <c r="AL149" s="2">
        <v>4.39</v>
      </c>
      <c r="AM149" s="2">
        <v>-392</v>
      </c>
    </row>
    <row r="150" spans="1:39" ht="12.75">
      <c r="A150" s="2" t="s">
        <v>101</v>
      </c>
      <c r="B150" s="2" t="s">
        <v>49</v>
      </c>
      <c r="C150" s="2" t="s">
        <v>41</v>
      </c>
      <c r="D150" s="2" t="s">
        <v>118</v>
      </c>
      <c r="E150" s="2">
        <v>213596.49</v>
      </c>
      <c r="F150" s="4">
        <f t="shared" si="17"/>
        <v>18677.719977578476</v>
      </c>
      <c r="G150" s="4">
        <f t="shared" si="18"/>
        <v>17719.888183856503</v>
      </c>
      <c r="H150" s="4">
        <f t="shared" si="19"/>
        <v>56990.991726457396</v>
      </c>
      <c r="I150" s="4">
        <f t="shared" si="20"/>
        <v>56512.07582959641</v>
      </c>
      <c r="J150" s="4">
        <f t="shared" si="21"/>
        <v>12451.81331838565</v>
      </c>
      <c r="K150" s="4">
        <f t="shared" si="22"/>
        <v>2873.4953811659193</v>
      </c>
      <c r="L150" s="4">
        <f t="shared" si="23"/>
        <v>9099.402040358744</v>
      </c>
      <c r="M150" s="4"/>
      <c r="N150" s="4">
        <f t="shared" si="24"/>
        <v>28256.037914798206</v>
      </c>
      <c r="O150" s="4">
        <v>573000</v>
      </c>
      <c r="P150" s="4"/>
      <c r="Q150" s="4"/>
      <c r="R150" s="4"/>
      <c r="S150" s="4"/>
      <c r="T150" s="4"/>
      <c r="U150" s="4"/>
      <c r="V150" s="2">
        <v>55366.2</v>
      </c>
      <c r="W150" s="2">
        <v>0</v>
      </c>
      <c r="X150" s="2">
        <v>135351.53</v>
      </c>
      <c r="Y150" s="2">
        <v>55418.08</v>
      </c>
      <c r="Z150" s="2"/>
      <c r="AA150" s="2"/>
      <c r="AB150" s="2">
        <v>0</v>
      </c>
      <c r="AC150" s="2">
        <v>50053.62</v>
      </c>
      <c r="AD150" s="2">
        <v>15438.8</v>
      </c>
      <c r="AE150" s="2">
        <v>2073.09</v>
      </c>
      <c r="AF150" s="2">
        <v>23694.74</v>
      </c>
      <c r="AG150" s="2">
        <v>11385.77</v>
      </c>
      <c r="AH150" s="2">
        <v>0</v>
      </c>
      <c r="AI150" s="2">
        <v>0</v>
      </c>
      <c r="AJ150" s="2">
        <v>1252.8</v>
      </c>
      <c r="AK150" s="2">
        <v>60603.09</v>
      </c>
      <c r="AL150" s="2">
        <v>2054.16</v>
      </c>
      <c r="AM150" s="2">
        <v>63118.23</v>
      </c>
    </row>
    <row r="151" spans="1:39" ht="12.75">
      <c r="A151" s="2" t="s">
        <v>101</v>
      </c>
      <c r="B151" s="2" t="s">
        <v>50</v>
      </c>
      <c r="C151" s="2" t="s">
        <v>5</v>
      </c>
      <c r="D151" s="2" t="s">
        <v>118</v>
      </c>
      <c r="E151" s="2">
        <v>231610.25</v>
      </c>
      <c r="F151" s="4">
        <f t="shared" si="17"/>
        <v>20252.914237668163</v>
      </c>
      <c r="G151" s="4">
        <f t="shared" si="18"/>
        <v>19214.303251121077</v>
      </c>
      <c r="H151" s="4">
        <f t="shared" si="19"/>
        <v>61797.35369955157</v>
      </c>
      <c r="I151" s="4">
        <f t="shared" si="20"/>
        <v>61278.04820627802</v>
      </c>
      <c r="J151" s="4">
        <f t="shared" si="21"/>
        <v>13501.942825112108</v>
      </c>
      <c r="K151" s="4">
        <f t="shared" si="22"/>
        <v>3115.8329596412555</v>
      </c>
      <c r="L151" s="4">
        <f t="shared" si="23"/>
        <v>9866.80437219731</v>
      </c>
      <c r="M151" s="4"/>
      <c r="N151" s="4">
        <f t="shared" si="24"/>
        <v>30639.02410313901</v>
      </c>
      <c r="O151" s="4">
        <v>9910</v>
      </c>
      <c r="P151" s="4"/>
      <c r="Q151" s="4"/>
      <c r="R151" s="4">
        <v>9776.7</v>
      </c>
      <c r="S151" s="4">
        <v>113230.4</v>
      </c>
      <c r="T151" s="4"/>
      <c r="U151" s="4"/>
      <c r="V151" s="2">
        <v>52737.3</v>
      </c>
      <c r="W151" s="2">
        <v>0</v>
      </c>
      <c r="X151" s="2">
        <v>129311.22</v>
      </c>
      <c r="Y151" s="2">
        <v>56401.35</v>
      </c>
      <c r="Z151" s="2">
        <v>3935.91</v>
      </c>
      <c r="AA151" s="2"/>
      <c r="AB151" s="2">
        <v>55025.76</v>
      </c>
      <c r="AC151" s="2">
        <v>51455.32</v>
      </c>
      <c r="AD151" s="2">
        <v>35319.8</v>
      </c>
      <c r="AE151" s="2">
        <v>2725.18</v>
      </c>
      <c r="AF151" s="2">
        <v>0</v>
      </c>
      <c r="AG151" s="2">
        <v>11344.57</v>
      </c>
      <c r="AH151" s="2">
        <v>0</v>
      </c>
      <c r="AI151" s="2">
        <v>0</v>
      </c>
      <c r="AJ151" s="2">
        <v>1329.17</v>
      </c>
      <c r="AK151" s="2">
        <v>64442.46</v>
      </c>
      <c r="AL151" s="2">
        <v>96.52</v>
      </c>
      <c r="AM151" s="2">
        <v>7206.76</v>
      </c>
    </row>
    <row r="152" spans="1:39" ht="12.75">
      <c r="A152" s="2" t="s">
        <v>101</v>
      </c>
      <c r="B152" s="2" t="s">
        <v>51</v>
      </c>
      <c r="C152" s="2" t="s">
        <v>28</v>
      </c>
      <c r="D152" s="2" t="s">
        <v>118</v>
      </c>
      <c r="E152" s="2">
        <v>948026.5</v>
      </c>
      <c r="F152" s="4">
        <f t="shared" si="17"/>
        <v>82899.17825112108</v>
      </c>
      <c r="G152" s="4">
        <f t="shared" si="18"/>
        <v>78647.93834080717</v>
      </c>
      <c r="H152" s="4">
        <f t="shared" si="19"/>
        <v>252948.77466367712</v>
      </c>
      <c r="I152" s="4">
        <f t="shared" si="20"/>
        <v>250823.1547085202</v>
      </c>
      <c r="J152" s="4">
        <f t="shared" si="21"/>
        <v>55266.11883408072</v>
      </c>
      <c r="K152" s="4">
        <f t="shared" si="22"/>
        <v>12753.719730941704</v>
      </c>
      <c r="L152" s="4">
        <f t="shared" si="23"/>
        <v>40386.779147982066</v>
      </c>
      <c r="M152" s="4"/>
      <c r="N152" s="4">
        <f t="shared" si="24"/>
        <v>125411.5773542601</v>
      </c>
      <c r="O152" s="4">
        <v>16025</v>
      </c>
      <c r="P152" s="4"/>
      <c r="Q152" s="4"/>
      <c r="R152" s="4">
        <v>2810.5</v>
      </c>
      <c r="S152" s="4">
        <v>97799.2</v>
      </c>
      <c r="T152" s="4"/>
      <c r="U152" s="4">
        <v>460</v>
      </c>
      <c r="V152" s="2">
        <v>231397.48</v>
      </c>
      <c r="W152" s="2">
        <v>201152.87</v>
      </c>
      <c r="X152" s="2">
        <v>567867.42</v>
      </c>
      <c r="Y152" s="2">
        <v>238310</v>
      </c>
      <c r="Z152" s="2">
        <v>17711.61</v>
      </c>
      <c r="AA152" s="2">
        <v>261252</v>
      </c>
      <c r="AB152" s="2">
        <v>247714.05</v>
      </c>
      <c r="AC152" s="2">
        <v>217496.65</v>
      </c>
      <c r="AD152" s="2">
        <v>66375.47</v>
      </c>
      <c r="AE152" s="2">
        <v>336.37</v>
      </c>
      <c r="AF152" s="2">
        <v>103190.79</v>
      </c>
      <c r="AG152" s="2">
        <v>47636.8</v>
      </c>
      <c r="AH152" s="2">
        <v>0</v>
      </c>
      <c r="AI152" s="2">
        <v>0</v>
      </c>
      <c r="AJ152" s="2">
        <v>129209.98</v>
      </c>
      <c r="AK152" s="2">
        <v>473345.89</v>
      </c>
      <c r="AL152" s="2">
        <v>880.53</v>
      </c>
      <c r="AM152" s="2">
        <v>15696.92</v>
      </c>
    </row>
    <row r="153" spans="1:39" ht="12.75">
      <c r="A153" s="2" t="s">
        <v>180</v>
      </c>
      <c r="B153" s="2" t="s">
        <v>137</v>
      </c>
      <c r="C153" s="2" t="s">
        <v>5</v>
      </c>
      <c r="D153" s="2" t="s">
        <v>117</v>
      </c>
      <c r="E153" s="2">
        <v>123052.76</v>
      </c>
      <c r="F153" s="4">
        <f t="shared" si="17"/>
        <v>10760.218923766815</v>
      </c>
      <c r="G153" s="4">
        <f t="shared" si="18"/>
        <v>10208.412825112107</v>
      </c>
      <c r="H153" s="4">
        <f t="shared" si="19"/>
        <v>32832.462869955154</v>
      </c>
      <c r="I153" s="4">
        <f t="shared" si="20"/>
        <v>32556.559820627797</v>
      </c>
      <c r="J153" s="4">
        <f t="shared" si="21"/>
        <v>7173.479282511211</v>
      </c>
      <c r="K153" s="4">
        <f t="shared" si="22"/>
        <v>1655.4182959641253</v>
      </c>
      <c r="L153" s="4">
        <f t="shared" si="23"/>
        <v>5242.15793721973</v>
      </c>
      <c r="M153" s="4"/>
      <c r="N153" s="4">
        <f t="shared" si="24"/>
        <v>16278.279910313899</v>
      </c>
      <c r="O153" s="4"/>
      <c r="P153" s="4"/>
      <c r="Q153" s="4"/>
      <c r="R153" s="4"/>
      <c r="S153" s="4"/>
      <c r="T153" s="4"/>
      <c r="U153" s="4">
        <v>62036.2</v>
      </c>
      <c r="V153" s="2">
        <v>14875.82</v>
      </c>
      <c r="W153" s="2">
        <v>0</v>
      </c>
      <c r="X153" s="2">
        <v>36522.55</v>
      </c>
      <c r="Y153" s="2">
        <v>23764.05</v>
      </c>
      <c r="Z153" s="2"/>
      <c r="AA153" s="2"/>
      <c r="AB153" s="2">
        <v>0</v>
      </c>
      <c r="AC153" s="2">
        <v>21737.42</v>
      </c>
      <c r="AD153" s="2">
        <v>0</v>
      </c>
      <c r="AE153" s="2">
        <v>0</v>
      </c>
      <c r="AF153" s="2">
        <v>10315.87</v>
      </c>
      <c r="AG153" s="2">
        <v>2756.82</v>
      </c>
      <c r="AH153" s="2">
        <v>0</v>
      </c>
      <c r="AI153" s="2">
        <v>0</v>
      </c>
      <c r="AJ153" s="2">
        <v>-13.18</v>
      </c>
      <c r="AK153" s="2">
        <v>0</v>
      </c>
      <c r="AL153" s="2">
        <v>0</v>
      </c>
      <c r="AM153" s="2">
        <v>25336.89</v>
      </c>
    </row>
    <row r="154" spans="1:39" ht="12.75">
      <c r="A154" s="2" t="s">
        <v>180</v>
      </c>
      <c r="B154" s="2" t="s">
        <v>14</v>
      </c>
      <c r="C154" s="2" t="s">
        <v>5</v>
      </c>
      <c r="D154" s="2" t="s">
        <v>117</v>
      </c>
      <c r="E154" s="2">
        <v>336342.84</v>
      </c>
      <c r="F154" s="4">
        <f t="shared" si="17"/>
        <v>29411.145201793726</v>
      </c>
      <c r="G154" s="4">
        <f t="shared" si="18"/>
        <v>27902.88134529148</v>
      </c>
      <c r="H154" s="4">
        <f t="shared" si="19"/>
        <v>89741.69946188341</v>
      </c>
      <c r="I154" s="4">
        <f t="shared" si="20"/>
        <v>88987.56753363229</v>
      </c>
      <c r="J154" s="4">
        <f t="shared" si="21"/>
        <v>19607.43013452915</v>
      </c>
      <c r="K154" s="4">
        <f t="shared" si="22"/>
        <v>4524.791569506727</v>
      </c>
      <c r="L154" s="4">
        <f t="shared" si="23"/>
        <v>14328.506636771303</v>
      </c>
      <c r="M154" s="4"/>
      <c r="N154" s="4">
        <f t="shared" si="24"/>
        <v>44493.783766816145</v>
      </c>
      <c r="O154" s="4">
        <v>406</v>
      </c>
      <c r="P154" s="4"/>
      <c r="Q154" s="4"/>
      <c r="R154" s="4"/>
      <c r="S154" s="4">
        <v>26622.9</v>
      </c>
      <c r="T154" s="4">
        <v>1197.6</v>
      </c>
      <c r="U154" s="4">
        <v>84184.9</v>
      </c>
      <c r="V154" s="2">
        <v>85336.44</v>
      </c>
      <c r="W154" s="2">
        <v>0</v>
      </c>
      <c r="X154" s="2">
        <v>209242.59</v>
      </c>
      <c r="Y154" s="2">
        <v>86103.55</v>
      </c>
      <c r="Z154" s="2"/>
      <c r="AA154" s="2"/>
      <c r="AB154" s="2">
        <v>0</v>
      </c>
      <c r="AC154" s="2">
        <v>78420.37</v>
      </c>
      <c r="AD154" s="2">
        <v>53868.59</v>
      </c>
      <c r="AE154" s="2">
        <v>1414.38</v>
      </c>
      <c r="AF154" s="2">
        <v>37289.91</v>
      </c>
      <c r="AG154" s="2">
        <v>16763.85</v>
      </c>
      <c r="AH154" s="2">
        <v>0</v>
      </c>
      <c r="AI154" s="2">
        <v>61.89</v>
      </c>
      <c r="AJ154" s="2">
        <v>37880.19</v>
      </c>
      <c r="AK154" s="2">
        <v>197144.07</v>
      </c>
      <c r="AL154" s="2">
        <v>1365.73</v>
      </c>
      <c r="AM154" s="2">
        <v>2847.68</v>
      </c>
    </row>
    <row r="155" spans="1:39" ht="12.75">
      <c r="A155" s="2" t="s">
        <v>182</v>
      </c>
      <c r="B155" s="2" t="s">
        <v>19</v>
      </c>
      <c r="C155" s="2" t="s">
        <v>5</v>
      </c>
      <c r="D155" s="2" t="s">
        <v>117</v>
      </c>
      <c r="E155" s="2">
        <v>106917.28</v>
      </c>
      <c r="F155" s="4">
        <f t="shared" si="17"/>
        <v>9349.268878923767</v>
      </c>
      <c r="G155" s="4">
        <f t="shared" si="18"/>
        <v>8869.819192825113</v>
      </c>
      <c r="H155" s="4">
        <f t="shared" si="19"/>
        <v>28527.256322869955</v>
      </c>
      <c r="I155" s="4">
        <f t="shared" si="20"/>
        <v>28287.531479820627</v>
      </c>
      <c r="J155" s="4">
        <f t="shared" si="21"/>
        <v>6232.845919282511</v>
      </c>
      <c r="K155" s="4">
        <f t="shared" si="22"/>
        <v>1438.3490582959641</v>
      </c>
      <c r="L155" s="4">
        <f t="shared" si="23"/>
        <v>4554.77201793722</v>
      </c>
      <c r="M155" s="4"/>
      <c r="N155" s="4">
        <f t="shared" si="24"/>
        <v>14143.765739910314</v>
      </c>
      <c r="O155" s="4"/>
      <c r="P155" s="4"/>
      <c r="Q155" s="4">
        <v>1596</v>
      </c>
      <c r="R155" s="4">
        <v>9960.1</v>
      </c>
      <c r="S155" s="4"/>
      <c r="T155" s="4"/>
      <c r="U155" s="4"/>
      <c r="V155" s="2">
        <v>24504.12</v>
      </c>
      <c r="W155" s="2">
        <v>0</v>
      </c>
      <c r="X155" s="2">
        <v>59898.42</v>
      </c>
      <c r="Y155" s="2">
        <v>26267.19</v>
      </c>
      <c r="Z155" s="2"/>
      <c r="AA155" s="2"/>
      <c r="AB155" s="2">
        <v>0</v>
      </c>
      <c r="AC155" s="2">
        <v>23878.76</v>
      </c>
      <c r="AD155" s="2">
        <v>16133.59</v>
      </c>
      <c r="AE155" s="2">
        <v>5371.57</v>
      </c>
      <c r="AF155" s="2">
        <v>11259.63</v>
      </c>
      <c r="AG155" s="2">
        <v>4510.03</v>
      </c>
      <c r="AH155" s="2">
        <v>0</v>
      </c>
      <c r="AI155" s="2">
        <v>0</v>
      </c>
      <c r="AJ155" s="2">
        <v>9811.95</v>
      </c>
      <c r="AK155" s="2">
        <v>33924.35</v>
      </c>
      <c r="AL155" s="2">
        <v>17.39</v>
      </c>
      <c r="AM155" s="2">
        <v>27433.26</v>
      </c>
    </row>
    <row r="156" spans="1:39" ht="12.75">
      <c r="A156" s="2" t="s">
        <v>183</v>
      </c>
      <c r="B156" s="2" t="s">
        <v>29</v>
      </c>
      <c r="C156" s="2" t="s">
        <v>5</v>
      </c>
      <c r="D156" s="2" t="s">
        <v>117</v>
      </c>
      <c r="E156" s="2">
        <v>98703.79</v>
      </c>
      <c r="F156" s="4">
        <f t="shared" si="17"/>
        <v>8631.04890134529</v>
      </c>
      <c r="G156" s="4">
        <f t="shared" si="18"/>
        <v>8188.431008968609</v>
      </c>
      <c r="H156" s="4">
        <f t="shared" si="19"/>
        <v>26335.76459641255</v>
      </c>
      <c r="I156" s="4">
        <f t="shared" si="20"/>
        <v>26114.455650224212</v>
      </c>
      <c r="J156" s="4">
        <f t="shared" si="21"/>
        <v>5754.0326008968605</v>
      </c>
      <c r="K156" s="4">
        <f t="shared" si="22"/>
        <v>1327.8536771300446</v>
      </c>
      <c r="L156" s="4">
        <f t="shared" si="23"/>
        <v>4204.869977578474</v>
      </c>
      <c r="M156" s="4"/>
      <c r="N156" s="4">
        <f t="shared" si="24"/>
        <v>13057.227825112106</v>
      </c>
      <c r="O156" s="4">
        <v>1159</v>
      </c>
      <c r="P156" s="4"/>
      <c r="Q156" s="4">
        <v>8698</v>
      </c>
      <c r="R156" s="4"/>
      <c r="S156" s="4"/>
      <c r="T156" s="4"/>
      <c r="U156" s="4"/>
      <c r="V156" s="2">
        <v>22672.31</v>
      </c>
      <c r="W156" s="2">
        <v>0</v>
      </c>
      <c r="X156" s="2">
        <v>55560.47</v>
      </c>
      <c r="Y156" s="2">
        <v>24189.84</v>
      </c>
      <c r="Z156" s="2"/>
      <c r="AA156" s="2"/>
      <c r="AB156" s="2">
        <v>0</v>
      </c>
      <c r="AC156" s="2">
        <v>22075.09</v>
      </c>
      <c r="AD156" s="2">
        <v>6515.9</v>
      </c>
      <c r="AE156" s="2">
        <v>5025.58</v>
      </c>
      <c r="AF156" s="2">
        <v>10445.29</v>
      </c>
      <c r="AG156" s="2">
        <v>4354.99</v>
      </c>
      <c r="AH156" s="2">
        <v>0</v>
      </c>
      <c r="AI156" s="2">
        <v>0</v>
      </c>
      <c r="AJ156" s="2">
        <v>1897.97</v>
      </c>
      <c r="AK156" s="2">
        <v>67355.51</v>
      </c>
      <c r="AL156" s="2">
        <v>1738.61</v>
      </c>
      <c r="AM156" s="2">
        <v>0</v>
      </c>
    </row>
    <row r="157" spans="1:39" ht="12.75">
      <c r="A157" s="2" t="s">
        <v>182</v>
      </c>
      <c r="B157" s="2" t="s">
        <v>103</v>
      </c>
      <c r="C157" s="2" t="s">
        <v>5</v>
      </c>
      <c r="D157" s="2" t="s">
        <v>117</v>
      </c>
      <c r="E157" s="2">
        <v>64584.96</v>
      </c>
      <c r="F157" s="4">
        <f t="shared" si="17"/>
        <v>5647.5637668161435</v>
      </c>
      <c r="G157" s="4">
        <f t="shared" si="18"/>
        <v>5357.945112107624</v>
      </c>
      <c r="H157" s="4">
        <f t="shared" si="19"/>
        <v>17232.30995515695</v>
      </c>
      <c r="I157" s="4">
        <f t="shared" si="20"/>
        <v>17087.50062780269</v>
      </c>
      <c r="J157" s="4">
        <f t="shared" si="21"/>
        <v>3765.0425112107628</v>
      </c>
      <c r="K157" s="4">
        <f t="shared" si="22"/>
        <v>868.8559641255605</v>
      </c>
      <c r="L157" s="4">
        <f t="shared" si="23"/>
        <v>2751.3772197309418</v>
      </c>
      <c r="M157" s="4"/>
      <c r="N157" s="4">
        <f t="shared" si="24"/>
        <v>8543.750313901344</v>
      </c>
      <c r="O157" s="4">
        <v>1159</v>
      </c>
      <c r="P157" s="4"/>
      <c r="Q157" s="4"/>
      <c r="R157" s="4"/>
      <c r="S157" s="4"/>
      <c r="T157" s="4"/>
      <c r="U157" s="4"/>
      <c r="V157" s="2">
        <v>20469.89</v>
      </c>
      <c r="W157" s="2">
        <v>0</v>
      </c>
      <c r="X157" s="2">
        <v>50256.68</v>
      </c>
      <c r="Y157" s="2">
        <v>18430.6</v>
      </c>
      <c r="Z157" s="2"/>
      <c r="AA157" s="2"/>
      <c r="AB157" s="2">
        <v>0</v>
      </c>
      <c r="AC157" s="2">
        <v>16861.93</v>
      </c>
      <c r="AD157" s="2">
        <v>5397.78</v>
      </c>
      <c r="AE157" s="2">
        <v>1770.99</v>
      </c>
      <c r="AF157" s="2">
        <v>8002.1</v>
      </c>
      <c r="AG157" s="2">
        <v>3970.91</v>
      </c>
      <c r="AH157" s="2">
        <v>0</v>
      </c>
      <c r="AI157" s="2">
        <v>8406.04</v>
      </c>
      <c r="AJ157" s="2">
        <v>3142.44</v>
      </c>
      <c r="AK157" s="2">
        <v>50157.41</v>
      </c>
      <c r="AL157" s="2">
        <v>-14.67</v>
      </c>
      <c r="AM157" s="2">
        <v>648.32</v>
      </c>
    </row>
    <row r="158" spans="1:39" ht="12.75">
      <c r="A158" s="2" t="s">
        <v>102</v>
      </c>
      <c r="B158" s="2" t="s">
        <v>104</v>
      </c>
      <c r="C158" s="2" t="s">
        <v>5</v>
      </c>
      <c r="D158" s="2" t="s">
        <v>117</v>
      </c>
      <c r="E158" s="2">
        <v>68275.56</v>
      </c>
      <c r="F158" s="4">
        <f t="shared" si="17"/>
        <v>5970.284394618834</v>
      </c>
      <c r="G158" s="4">
        <f t="shared" si="18"/>
        <v>5664.11596412556</v>
      </c>
      <c r="H158" s="4">
        <f t="shared" si="19"/>
        <v>18217.021614349775</v>
      </c>
      <c r="I158" s="4">
        <f t="shared" si="20"/>
        <v>18063.937399103135</v>
      </c>
      <c r="J158" s="4">
        <f t="shared" si="21"/>
        <v>3980.189596412556</v>
      </c>
      <c r="K158" s="4">
        <f t="shared" si="22"/>
        <v>918.5052914798205</v>
      </c>
      <c r="L158" s="4">
        <f t="shared" si="23"/>
        <v>2908.6000896860983</v>
      </c>
      <c r="M158" s="4"/>
      <c r="N158" s="4">
        <f t="shared" si="24"/>
        <v>9031.968699551568</v>
      </c>
      <c r="O158" s="4">
        <v>1159</v>
      </c>
      <c r="P158" s="4"/>
      <c r="Q158" s="4"/>
      <c r="R158" s="4"/>
      <c r="S158" s="4"/>
      <c r="T158" s="4"/>
      <c r="U158" s="4"/>
      <c r="V158" s="2">
        <v>13818.47</v>
      </c>
      <c r="W158" s="2">
        <v>0</v>
      </c>
      <c r="X158" s="2">
        <v>33849.22</v>
      </c>
      <c r="Y158" s="2">
        <v>16001.33</v>
      </c>
      <c r="Z158" s="2"/>
      <c r="AA158" s="2"/>
      <c r="AB158" s="2">
        <v>0</v>
      </c>
      <c r="AC158" s="2">
        <v>14443.65</v>
      </c>
      <c r="AD158" s="2">
        <v>3938.69</v>
      </c>
      <c r="AE158" s="2">
        <v>2002.52</v>
      </c>
      <c r="AF158" s="2">
        <v>6781.65</v>
      </c>
      <c r="AG158" s="2">
        <v>2521.76</v>
      </c>
      <c r="AH158" s="2">
        <v>0</v>
      </c>
      <c r="AI158" s="2">
        <v>1224.03</v>
      </c>
      <c r="AJ158" s="2">
        <v>5108.4</v>
      </c>
      <c r="AK158" s="2">
        <v>37688.55</v>
      </c>
      <c r="AL158" s="2">
        <v>110.4</v>
      </c>
      <c r="AM158" s="2">
        <v>459.28</v>
      </c>
    </row>
    <row r="159" spans="1:39" ht="12.75">
      <c r="A159" s="2" t="s">
        <v>102</v>
      </c>
      <c r="B159" s="2" t="s">
        <v>6</v>
      </c>
      <c r="C159" s="2" t="s">
        <v>5</v>
      </c>
      <c r="D159" s="2" t="s">
        <v>117</v>
      </c>
      <c r="E159" s="2">
        <v>300527.29</v>
      </c>
      <c r="F159" s="4">
        <f t="shared" si="17"/>
        <v>26279.29217488789</v>
      </c>
      <c r="G159" s="4">
        <f t="shared" si="18"/>
        <v>24931.636165919277</v>
      </c>
      <c r="H159" s="4">
        <f t="shared" si="19"/>
        <v>80185.53253363227</v>
      </c>
      <c r="I159" s="4">
        <f t="shared" si="20"/>
        <v>79511.70452914797</v>
      </c>
      <c r="J159" s="4">
        <f t="shared" si="21"/>
        <v>17519.528116591926</v>
      </c>
      <c r="K159" s="4">
        <f t="shared" si="22"/>
        <v>4042.968026905829</v>
      </c>
      <c r="L159" s="4">
        <f t="shared" si="23"/>
        <v>12802.732085201793</v>
      </c>
      <c r="M159" s="4"/>
      <c r="N159" s="4">
        <f t="shared" si="24"/>
        <v>39755.85226457399</v>
      </c>
      <c r="O159" s="4">
        <v>125189</v>
      </c>
      <c r="P159" s="4"/>
      <c r="Q159" s="4">
        <v>4014</v>
      </c>
      <c r="R159" s="4"/>
      <c r="S159" s="4"/>
      <c r="T159" s="4"/>
      <c r="U159" s="4"/>
      <c r="V159" s="2">
        <v>80341.99</v>
      </c>
      <c r="W159" s="2">
        <v>0</v>
      </c>
      <c r="X159" s="2">
        <v>197087.33</v>
      </c>
      <c r="Y159" s="2">
        <v>78814.16</v>
      </c>
      <c r="Z159" s="2"/>
      <c r="AA159" s="2"/>
      <c r="AB159" s="2">
        <v>0</v>
      </c>
      <c r="AC159" s="2">
        <v>72056.98</v>
      </c>
      <c r="AD159" s="2">
        <v>22312.26</v>
      </c>
      <c r="AE159" s="2">
        <v>7341.84</v>
      </c>
      <c r="AF159" s="2">
        <v>34161.1</v>
      </c>
      <c r="AG159" s="2">
        <v>16176.75</v>
      </c>
      <c r="AH159" s="2">
        <v>0</v>
      </c>
      <c r="AI159" s="2">
        <v>0</v>
      </c>
      <c r="AJ159" s="2">
        <v>44221.39</v>
      </c>
      <c r="AK159" s="2">
        <v>198762.37</v>
      </c>
      <c r="AL159" s="2">
        <v>1298.76</v>
      </c>
      <c r="AM159" s="2">
        <v>3409.66</v>
      </c>
    </row>
    <row r="160" spans="1:39" ht="12.75">
      <c r="A160" s="2" t="s">
        <v>102</v>
      </c>
      <c r="B160" s="2" t="s">
        <v>37</v>
      </c>
      <c r="C160" s="2" t="s">
        <v>5</v>
      </c>
      <c r="D160" s="2" t="s">
        <v>118</v>
      </c>
      <c r="E160" s="2">
        <v>283628.81</v>
      </c>
      <c r="F160" s="4">
        <f t="shared" si="17"/>
        <v>24801.62239910314</v>
      </c>
      <c r="G160" s="4">
        <f t="shared" si="18"/>
        <v>23529.74432735426</v>
      </c>
      <c r="H160" s="4">
        <f t="shared" si="19"/>
        <v>75676.74526905829</v>
      </c>
      <c r="I160" s="4">
        <f t="shared" si="20"/>
        <v>75040.80623318384</v>
      </c>
      <c r="J160" s="4">
        <f t="shared" si="21"/>
        <v>16534.414932735424</v>
      </c>
      <c r="K160" s="4">
        <f t="shared" si="22"/>
        <v>3815.6342152466364</v>
      </c>
      <c r="L160" s="4">
        <f t="shared" si="23"/>
        <v>12082.841681614349</v>
      </c>
      <c r="M160" s="4"/>
      <c r="N160" s="4">
        <f t="shared" si="24"/>
        <v>37520.40311659192</v>
      </c>
      <c r="O160" s="4">
        <v>7204</v>
      </c>
      <c r="P160" s="4"/>
      <c r="Q160" s="4"/>
      <c r="R160" s="4"/>
      <c r="S160" s="4"/>
      <c r="T160" s="4">
        <v>1513</v>
      </c>
      <c r="U160" s="4"/>
      <c r="V160" s="2">
        <v>81986.94</v>
      </c>
      <c r="W160" s="2">
        <v>0</v>
      </c>
      <c r="X160" s="2">
        <v>200331</v>
      </c>
      <c r="Y160" s="2">
        <v>77769.82</v>
      </c>
      <c r="Z160" s="2"/>
      <c r="AA160" s="2"/>
      <c r="AB160" s="2">
        <v>0</v>
      </c>
      <c r="AC160" s="2">
        <v>70180.87</v>
      </c>
      <c r="AD160" s="2">
        <v>48083.51</v>
      </c>
      <c r="AE160" s="2">
        <v>5394.76</v>
      </c>
      <c r="AF160" s="2">
        <v>33428.23</v>
      </c>
      <c r="AG160" s="2">
        <v>15840.93</v>
      </c>
      <c r="AH160" s="2">
        <v>0</v>
      </c>
      <c r="AI160" s="2">
        <v>0</v>
      </c>
      <c r="AJ160" s="2">
        <v>39660.98</v>
      </c>
      <c r="AK160" s="2">
        <v>183049.4</v>
      </c>
      <c r="AL160" s="2">
        <v>418.29</v>
      </c>
      <c r="AM160" s="2">
        <v>3181</v>
      </c>
    </row>
    <row r="161" spans="1:39" ht="12.75">
      <c r="A161" s="2" t="s">
        <v>102</v>
      </c>
      <c r="B161" s="2" t="s">
        <v>105</v>
      </c>
      <c r="C161" s="2" t="s">
        <v>5</v>
      </c>
      <c r="D161" s="2" t="s">
        <v>118</v>
      </c>
      <c r="E161" s="2">
        <v>301970.12</v>
      </c>
      <c r="F161" s="4">
        <f t="shared" si="17"/>
        <v>26405.458923766815</v>
      </c>
      <c r="G161" s="4">
        <f t="shared" si="18"/>
        <v>25051.332825112106</v>
      </c>
      <c r="H161" s="4">
        <f t="shared" si="19"/>
        <v>80570.50286995515</v>
      </c>
      <c r="I161" s="4">
        <f t="shared" si="20"/>
        <v>79893.4398206278</v>
      </c>
      <c r="J161" s="4">
        <f t="shared" si="21"/>
        <v>17603.639282511213</v>
      </c>
      <c r="K161" s="4">
        <f t="shared" si="22"/>
        <v>4062.3782959641253</v>
      </c>
      <c r="L161" s="4">
        <f t="shared" si="23"/>
        <v>12864.197937219731</v>
      </c>
      <c r="M161" s="4"/>
      <c r="N161" s="4">
        <f t="shared" si="24"/>
        <v>39946.7199103139</v>
      </c>
      <c r="O161" s="4"/>
      <c r="P161" s="4"/>
      <c r="Q161" s="4"/>
      <c r="R161" s="4">
        <v>19397</v>
      </c>
      <c r="S161" s="4"/>
      <c r="T161" s="4"/>
      <c r="U161" s="4"/>
      <c r="V161" s="2">
        <v>86916.27</v>
      </c>
      <c r="W161" s="2">
        <v>0</v>
      </c>
      <c r="X161" s="2">
        <v>213389.73</v>
      </c>
      <c r="Y161" s="2">
        <v>82073.22</v>
      </c>
      <c r="Z161" s="2">
        <v>5903.87</v>
      </c>
      <c r="AA161" s="2">
        <v>87084</v>
      </c>
      <c r="AB161" s="2">
        <v>80011.5</v>
      </c>
      <c r="AC161" s="2">
        <v>74867.21</v>
      </c>
      <c r="AD161" s="2">
        <v>24022.47</v>
      </c>
      <c r="AE161" s="2">
        <v>3493.46</v>
      </c>
      <c r="AF161" s="2">
        <v>35606.32</v>
      </c>
      <c r="AG161" s="2">
        <v>18177</v>
      </c>
      <c r="AH161" s="2">
        <v>0</v>
      </c>
      <c r="AI161" s="2">
        <v>14290.03</v>
      </c>
      <c r="AJ161" s="2">
        <v>2488.64</v>
      </c>
      <c r="AK161" s="2">
        <v>173692.55</v>
      </c>
      <c r="AL161" s="2">
        <v>463.67</v>
      </c>
      <c r="AM161" s="2">
        <v>2518.92</v>
      </c>
    </row>
    <row r="162" spans="1:39" ht="12.75">
      <c r="A162" s="2" t="s">
        <v>102</v>
      </c>
      <c r="B162" s="2" t="s">
        <v>8</v>
      </c>
      <c r="C162" s="2" t="s">
        <v>5</v>
      </c>
      <c r="D162" s="2" t="s">
        <v>118</v>
      </c>
      <c r="E162" s="2">
        <v>184577.87</v>
      </c>
      <c r="F162" s="4">
        <f t="shared" si="17"/>
        <v>16140.217331838567</v>
      </c>
      <c r="G162" s="4">
        <f t="shared" si="18"/>
        <v>15312.513878923768</v>
      </c>
      <c r="H162" s="4">
        <f t="shared" si="19"/>
        <v>49248.35544843049</v>
      </c>
      <c r="I162" s="4">
        <f t="shared" si="20"/>
        <v>48834.503721973095</v>
      </c>
      <c r="J162" s="4">
        <f t="shared" si="21"/>
        <v>10760.144887892378</v>
      </c>
      <c r="K162" s="4">
        <f t="shared" si="22"/>
        <v>2483.1103587443945</v>
      </c>
      <c r="L162" s="4">
        <f t="shared" si="23"/>
        <v>7863.182802690583</v>
      </c>
      <c r="M162" s="4"/>
      <c r="N162" s="4">
        <f t="shared" si="24"/>
        <v>24417.251860986547</v>
      </c>
      <c r="O162" s="4">
        <v>2013</v>
      </c>
      <c r="P162" s="4"/>
      <c r="Q162" s="4"/>
      <c r="R162" s="4">
        <v>30545.5</v>
      </c>
      <c r="S162" s="4"/>
      <c r="T162" s="4"/>
      <c r="U162" s="4"/>
      <c r="V162" s="2">
        <v>51184.73</v>
      </c>
      <c r="W162" s="2">
        <v>0</v>
      </c>
      <c r="X162" s="2">
        <v>125663.19</v>
      </c>
      <c r="Y162" s="2">
        <v>49233.61</v>
      </c>
      <c r="Z162" s="2"/>
      <c r="AA162" s="2"/>
      <c r="AB162" s="2">
        <v>0</v>
      </c>
      <c r="AC162" s="2">
        <v>45034.58</v>
      </c>
      <c r="AD162" s="2">
        <v>14162.99</v>
      </c>
      <c r="AE162" s="2">
        <v>7088.27</v>
      </c>
      <c r="AF162" s="2">
        <v>21372.67</v>
      </c>
      <c r="AG162" s="2">
        <v>10288.46</v>
      </c>
      <c r="AH162" s="2">
        <v>62042.1</v>
      </c>
      <c r="AI162" s="2">
        <v>3127.34</v>
      </c>
      <c r="AJ162" s="2">
        <v>26710.02</v>
      </c>
      <c r="AK162" s="2">
        <v>117662.81</v>
      </c>
      <c r="AL162" s="2">
        <v>0</v>
      </c>
      <c r="AM162" s="2">
        <v>2526.81</v>
      </c>
    </row>
    <row r="163" spans="1:39" ht="12.75">
      <c r="A163" s="2" t="s">
        <v>102</v>
      </c>
      <c r="B163" s="2" t="s">
        <v>56</v>
      </c>
      <c r="C163" s="2" t="s">
        <v>5</v>
      </c>
      <c r="D163" s="2" t="s">
        <v>117</v>
      </c>
      <c r="E163" s="2">
        <v>156658.61</v>
      </c>
      <c r="F163" s="4">
        <f t="shared" si="17"/>
        <v>13698.847062780267</v>
      </c>
      <c r="G163" s="4">
        <f t="shared" si="18"/>
        <v>12996.342085201792</v>
      </c>
      <c r="H163" s="4">
        <f t="shared" si="19"/>
        <v>41799.04616591927</v>
      </c>
      <c r="I163" s="4">
        <f t="shared" si="20"/>
        <v>41447.79367713004</v>
      </c>
      <c r="J163" s="4">
        <f t="shared" si="21"/>
        <v>9132.564708520178</v>
      </c>
      <c r="K163" s="4">
        <f t="shared" si="22"/>
        <v>2107.5149327354256</v>
      </c>
      <c r="L163" s="4">
        <f t="shared" si="23"/>
        <v>6673.797286995515</v>
      </c>
      <c r="M163" s="4"/>
      <c r="N163" s="4">
        <f t="shared" si="24"/>
        <v>20723.89683856502</v>
      </c>
      <c r="O163" s="4"/>
      <c r="P163" s="4"/>
      <c r="Q163" s="4"/>
      <c r="R163" s="4"/>
      <c r="S163" s="4"/>
      <c r="T163" s="4"/>
      <c r="U163" s="4"/>
      <c r="V163" s="2">
        <v>38204.12</v>
      </c>
      <c r="W163" s="2">
        <v>0</v>
      </c>
      <c r="X163" s="2">
        <v>93786.29</v>
      </c>
      <c r="Y163" s="2">
        <v>39326.03</v>
      </c>
      <c r="Z163" s="2"/>
      <c r="AA163" s="2"/>
      <c r="AB163" s="2">
        <v>0</v>
      </c>
      <c r="AC163" s="2">
        <v>35972.2</v>
      </c>
      <c r="AD163" s="2">
        <v>11095.7</v>
      </c>
      <c r="AE163" s="2">
        <v>3325.53</v>
      </c>
      <c r="AF163" s="2">
        <v>17067.71</v>
      </c>
      <c r="AG163" s="2">
        <v>8145.07</v>
      </c>
      <c r="AH163" s="2">
        <v>0</v>
      </c>
      <c r="AI163" s="2">
        <v>188.27</v>
      </c>
      <c r="AJ163" s="2">
        <v>20035.79</v>
      </c>
      <c r="AK163" s="2">
        <v>69476.86</v>
      </c>
      <c r="AL163" s="2">
        <v>118.12</v>
      </c>
      <c r="AM163" s="2">
        <v>43070.14</v>
      </c>
    </row>
    <row r="164" spans="1:39" ht="12.75">
      <c r="A164" s="2" t="s">
        <v>102</v>
      </c>
      <c r="B164" s="2" t="s">
        <v>9</v>
      </c>
      <c r="C164" s="2" t="s">
        <v>28</v>
      </c>
      <c r="D164" s="2" t="s">
        <v>118</v>
      </c>
      <c r="E164" s="2">
        <v>353291.62</v>
      </c>
      <c r="F164" s="4">
        <f t="shared" si="17"/>
        <v>30893.213408071748</v>
      </c>
      <c r="G164" s="4">
        <f t="shared" si="18"/>
        <v>29308.94605381166</v>
      </c>
      <c r="H164" s="4">
        <f t="shared" si="19"/>
        <v>94263.90757847532</v>
      </c>
      <c r="I164" s="4">
        <f t="shared" si="20"/>
        <v>93471.77390134528</v>
      </c>
      <c r="J164" s="4">
        <f t="shared" si="21"/>
        <v>20595.475605381165</v>
      </c>
      <c r="K164" s="4">
        <f t="shared" si="22"/>
        <v>4752.802062780269</v>
      </c>
      <c r="L164" s="4">
        <f t="shared" si="23"/>
        <v>15050.539865470852</v>
      </c>
      <c r="M164" s="4"/>
      <c r="N164" s="4">
        <f t="shared" si="24"/>
        <v>46735.88695067264</v>
      </c>
      <c r="O164" s="4">
        <v>11041</v>
      </c>
      <c r="P164" s="4"/>
      <c r="Q164" s="4"/>
      <c r="R164" s="4"/>
      <c r="S164" s="4"/>
      <c r="T164" s="4"/>
      <c r="U164" s="4"/>
      <c r="V164" s="2">
        <v>92209.44</v>
      </c>
      <c r="W164" s="2">
        <v>0</v>
      </c>
      <c r="X164" s="2">
        <v>225597.61</v>
      </c>
      <c r="Y164" s="2">
        <v>91787.41</v>
      </c>
      <c r="Z164" s="2"/>
      <c r="AA164" s="2"/>
      <c r="AB164" s="2">
        <v>0</v>
      </c>
      <c r="AC164" s="2">
        <v>83309.74</v>
      </c>
      <c r="AD164" s="2">
        <v>26142.33</v>
      </c>
      <c r="AE164" s="2">
        <v>2304.74</v>
      </c>
      <c r="AF164" s="2">
        <v>39582.93</v>
      </c>
      <c r="AG164" s="2">
        <v>19315.79</v>
      </c>
      <c r="AH164" s="2">
        <v>56942.65</v>
      </c>
      <c r="AI164" s="2">
        <v>1383.85</v>
      </c>
      <c r="AJ164" s="2">
        <v>49633.04</v>
      </c>
      <c r="AK164" s="2">
        <v>221060.12</v>
      </c>
      <c r="AL164" s="2">
        <v>2887.62</v>
      </c>
      <c r="AM164" s="2">
        <v>2900.17</v>
      </c>
    </row>
    <row r="165" spans="1:39" ht="12.75">
      <c r="A165" s="2" t="s">
        <v>102</v>
      </c>
      <c r="B165" s="2" t="s">
        <v>11</v>
      </c>
      <c r="C165" s="2" t="s">
        <v>5</v>
      </c>
      <c r="D165" s="2" t="s">
        <v>118</v>
      </c>
      <c r="E165" s="2">
        <v>299906.3</v>
      </c>
      <c r="F165" s="4">
        <f t="shared" si="17"/>
        <v>26224.990358744395</v>
      </c>
      <c r="G165" s="4">
        <f t="shared" si="18"/>
        <v>24880.11905829596</v>
      </c>
      <c r="H165" s="4">
        <f t="shared" si="19"/>
        <v>80019.84237668161</v>
      </c>
      <c r="I165" s="4">
        <f t="shared" si="20"/>
        <v>79347.4067264574</v>
      </c>
      <c r="J165" s="4">
        <f t="shared" si="21"/>
        <v>17483.326905829595</v>
      </c>
      <c r="K165" s="4">
        <f t="shared" si="22"/>
        <v>4034.613901345291</v>
      </c>
      <c r="L165" s="4">
        <f t="shared" si="23"/>
        <v>12776.27735426009</v>
      </c>
      <c r="M165" s="4"/>
      <c r="N165" s="4">
        <f t="shared" si="24"/>
        <v>39673.7033632287</v>
      </c>
      <c r="O165" s="4">
        <v>48701</v>
      </c>
      <c r="P165" s="4"/>
      <c r="Q165" s="4"/>
      <c r="R165" s="4"/>
      <c r="S165" s="4"/>
      <c r="T165" s="4"/>
      <c r="U165" s="4">
        <v>46572</v>
      </c>
      <c r="V165" s="2">
        <v>69991.39</v>
      </c>
      <c r="W165" s="2">
        <v>0</v>
      </c>
      <c r="X165" s="2">
        <v>173720.64</v>
      </c>
      <c r="Y165" s="2">
        <v>74323.62</v>
      </c>
      <c r="Z165" s="2"/>
      <c r="AA165" s="2"/>
      <c r="AB165" s="2">
        <v>0</v>
      </c>
      <c r="AC165" s="2">
        <v>67935.08</v>
      </c>
      <c r="AD165" s="2">
        <v>20350.91</v>
      </c>
      <c r="AE165" s="2">
        <v>8666.64</v>
      </c>
      <c r="AF165" s="2">
        <v>32143.81</v>
      </c>
      <c r="AG165" s="2">
        <v>14069.98</v>
      </c>
      <c r="AH165" s="2">
        <v>0</v>
      </c>
      <c r="AI165" s="2">
        <v>513.42</v>
      </c>
      <c r="AJ165" s="2">
        <v>41914.33</v>
      </c>
      <c r="AK165" s="2">
        <v>96286.27</v>
      </c>
      <c r="AL165" s="2">
        <v>1148.32</v>
      </c>
      <c r="AM165" s="2">
        <v>98138.31</v>
      </c>
    </row>
    <row r="166" spans="1:39" ht="12.75">
      <c r="A166" s="2" t="s">
        <v>102</v>
      </c>
      <c r="B166" s="2" t="s">
        <v>106</v>
      </c>
      <c r="C166" s="2" t="s">
        <v>5</v>
      </c>
      <c r="D166" s="2" t="s">
        <v>118</v>
      </c>
      <c r="E166" s="2">
        <v>8028.76</v>
      </c>
      <c r="F166" s="4">
        <f t="shared" si="17"/>
        <v>702.0664573991032</v>
      </c>
      <c r="G166" s="4">
        <f t="shared" si="18"/>
        <v>666.0630493273543</v>
      </c>
      <c r="H166" s="4">
        <f t="shared" si="19"/>
        <v>2142.202780269058</v>
      </c>
      <c r="I166" s="4">
        <f t="shared" si="20"/>
        <v>2124.201076233184</v>
      </c>
      <c r="J166" s="4">
        <f t="shared" si="21"/>
        <v>468.0443049327355</v>
      </c>
      <c r="K166" s="4">
        <f t="shared" si="22"/>
        <v>108.01022421524664</v>
      </c>
      <c r="L166" s="4">
        <f t="shared" si="23"/>
        <v>342.0323766816144</v>
      </c>
      <c r="M166" s="4"/>
      <c r="N166" s="4">
        <f t="shared" si="24"/>
        <v>1062.100538116592</v>
      </c>
      <c r="O166" s="4"/>
      <c r="P166" s="4">
        <v>9114.5</v>
      </c>
      <c r="Q166" s="4"/>
      <c r="R166" s="4">
        <v>475.7</v>
      </c>
      <c r="S166" s="4"/>
      <c r="T166" s="4"/>
      <c r="U166" s="4"/>
      <c r="V166" s="2">
        <v>0</v>
      </c>
      <c r="W166" s="2">
        <v>0</v>
      </c>
      <c r="X166" s="2">
        <v>0</v>
      </c>
      <c r="Y166" s="2">
        <v>1093.75</v>
      </c>
      <c r="Z166" s="2"/>
      <c r="AA166" s="2"/>
      <c r="AB166" s="2">
        <v>0</v>
      </c>
      <c r="AC166" s="2">
        <v>1000.38</v>
      </c>
      <c r="AD166" s="2">
        <v>686.72</v>
      </c>
      <c r="AE166" s="2">
        <v>0</v>
      </c>
      <c r="AF166" s="2">
        <v>474.74</v>
      </c>
      <c r="AG166" s="2">
        <v>0</v>
      </c>
      <c r="AH166" s="2">
        <v>0</v>
      </c>
      <c r="AI166" s="2">
        <v>0</v>
      </c>
      <c r="AJ166" s="2">
        <v>620.37</v>
      </c>
      <c r="AK166" s="2">
        <v>0</v>
      </c>
      <c r="AL166" s="2">
        <v>0</v>
      </c>
      <c r="AM166" s="2">
        <v>2183.03</v>
      </c>
    </row>
    <row r="167" spans="1:39" ht="12.75">
      <c r="A167" s="2" t="s">
        <v>102</v>
      </c>
      <c r="B167" s="2" t="s">
        <v>107</v>
      </c>
      <c r="C167" s="2" t="s">
        <v>5</v>
      </c>
      <c r="D167" s="2" t="s">
        <v>118</v>
      </c>
      <c r="E167" s="2">
        <v>270045.9</v>
      </c>
      <c r="F167" s="4">
        <f t="shared" si="17"/>
        <v>23613.879147982065</v>
      </c>
      <c r="G167" s="4">
        <f t="shared" si="18"/>
        <v>22402.910986547085</v>
      </c>
      <c r="H167" s="4">
        <f t="shared" si="19"/>
        <v>72052.60560538116</v>
      </c>
      <c r="I167" s="4">
        <f t="shared" si="20"/>
        <v>71447.12152466369</v>
      </c>
      <c r="J167" s="4">
        <f t="shared" si="21"/>
        <v>15742.58609865471</v>
      </c>
      <c r="K167" s="4">
        <f t="shared" si="22"/>
        <v>3632.904484304933</v>
      </c>
      <c r="L167" s="4">
        <f t="shared" si="23"/>
        <v>11504.197533632288</v>
      </c>
      <c r="M167" s="4"/>
      <c r="N167" s="4">
        <f t="shared" si="24"/>
        <v>35723.56076233184</v>
      </c>
      <c r="O167" s="4">
        <v>558475</v>
      </c>
      <c r="P167" s="4"/>
      <c r="Q167" s="4"/>
      <c r="R167" s="4">
        <v>1539</v>
      </c>
      <c r="S167" s="4"/>
      <c r="T167" s="4"/>
      <c r="U167" s="4"/>
      <c r="V167" s="2">
        <v>79640.56</v>
      </c>
      <c r="W167" s="2">
        <v>0</v>
      </c>
      <c r="X167" s="2">
        <v>195523.82</v>
      </c>
      <c r="Y167" s="2">
        <v>74269.5</v>
      </c>
      <c r="Z167" s="2"/>
      <c r="AA167" s="2"/>
      <c r="AB167" s="2">
        <v>0</v>
      </c>
      <c r="AC167" s="2">
        <v>67936.46</v>
      </c>
      <c r="AD167" s="2">
        <v>21830.05</v>
      </c>
      <c r="AE167" s="2">
        <v>6829.12</v>
      </c>
      <c r="AF167" s="2">
        <v>32240.73</v>
      </c>
      <c r="AG167" s="2">
        <v>16257.95</v>
      </c>
      <c r="AH167" s="2">
        <v>54868.47</v>
      </c>
      <c r="AI167" s="2">
        <v>0</v>
      </c>
      <c r="AJ167" s="2">
        <v>41578.79</v>
      </c>
      <c r="AK167" s="2">
        <v>170640.53</v>
      </c>
      <c r="AL167" s="2">
        <v>6.89</v>
      </c>
      <c r="AM167" s="2">
        <v>7540.09</v>
      </c>
    </row>
    <row r="168" spans="1:39" ht="12.75">
      <c r="A168" s="2" t="s">
        <v>102</v>
      </c>
      <c r="B168" s="2" t="s">
        <v>43</v>
      </c>
      <c r="C168" s="2" t="s">
        <v>5</v>
      </c>
      <c r="D168" s="2" t="s">
        <v>118</v>
      </c>
      <c r="E168" s="2">
        <v>357145.61</v>
      </c>
      <c r="F168" s="4">
        <f t="shared" si="17"/>
        <v>31230.221502242155</v>
      </c>
      <c r="G168" s="4">
        <f t="shared" si="18"/>
        <v>29628.67168161435</v>
      </c>
      <c r="H168" s="4">
        <f t="shared" si="19"/>
        <v>95292.21432735426</v>
      </c>
      <c r="I168" s="4">
        <f t="shared" si="20"/>
        <v>94491.43941704035</v>
      </c>
      <c r="J168" s="4">
        <f t="shared" si="21"/>
        <v>20820.147668161437</v>
      </c>
      <c r="K168" s="4">
        <f t="shared" si="22"/>
        <v>4804.649461883408</v>
      </c>
      <c r="L168" s="4">
        <f t="shared" si="23"/>
        <v>15214.723295964126</v>
      </c>
      <c r="M168" s="4"/>
      <c r="N168" s="4">
        <f t="shared" si="24"/>
        <v>47245.71970852018</v>
      </c>
      <c r="O168" s="4"/>
      <c r="P168" s="4">
        <v>8981.1</v>
      </c>
      <c r="Q168" s="4"/>
      <c r="R168" s="4">
        <v>53724.2</v>
      </c>
      <c r="S168" s="4"/>
      <c r="T168" s="4"/>
      <c r="U168" s="4"/>
      <c r="V168" s="2">
        <v>94091.93</v>
      </c>
      <c r="W168" s="2">
        <v>0</v>
      </c>
      <c r="X168" s="2">
        <v>231262.77</v>
      </c>
      <c r="Y168" s="2">
        <v>93021.6</v>
      </c>
      <c r="Z168" s="2"/>
      <c r="AA168" s="2"/>
      <c r="AB168" s="2">
        <v>0</v>
      </c>
      <c r="AC168" s="2">
        <v>85007.14</v>
      </c>
      <c r="AD168" s="2">
        <v>58339.72</v>
      </c>
      <c r="AE168" s="2">
        <v>13129.62</v>
      </c>
      <c r="AF168" s="2">
        <v>40355.92</v>
      </c>
      <c r="AG168" s="2">
        <v>19014.5</v>
      </c>
      <c r="AH168" s="2">
        <v>0</v>
      </c>
      <c r="AI168" s="2">
        <v>0</v>
      </c>
      <c r="AJ168" s="2">
        <v>57824.63</v>
      </c>
      <c r="AK168" s="2">
        <v>219181.4</v>
      </c>
      <c r="AL168" s="2">
        <v>313.63</v>
      </c>
      <c r="AM168" s="2">
        <v>3381.43</v>
      </c>
    </row>
    <row r="169" spans="1:39" ht="12.75">
      <c r="A169" s="2" t="s">
        <v>102</v>
      </c>
      <c r="B169" s="2" t="s">
        <v>33</v>
      </c>
      <c r="C169" s="2" t="s">
        <v>5</v>
      </c>
      <c r="D169" s="2" t="s">
        <v>117</v>
      </c>
      <c r="E169" s="2">
        <v>64615.7</v>
      </c>
      <c r="F169" s="4">
        <f t="shared" si="17"/>
        <v>5650.251793721973</v>
      </c>
      <c r="G169" s="4">
        <f t="shared" si="18"/>
        <v>5360.4952914798205</v>
      </c>
      <c r="H169" s="4">
        <f t="shared" si="19"/>
        <v>17240.51188340807</v>
      </c>
      <c r="I169" s="4">
        <f t="shared" si="20"/>
        <v>17095.633632286994</v>
      </c>
      <c r="J169" s="4">
        <f t="shared" si="21"/>
        <v>3766.8345291479823</v>
      </c>
      <c r="K169" s="4">
        <f t="shared" si="22"/>
        <v>869.2695067264573</v>
      </c>
      <c r="L169" s="4">
        <f t="shared" si="23"/>
        <v>2752.6867713004485</v>
      </c>
      <c r="M169" s="4"/>
      <c r="N169" s="4">
        <f t="shared" si="24"/>
        <v>8547.816816143497</v>
      </c>
      <c r="O169" s="4">
        <v>2511</v>
      </c>
      <c r="P169" s="4"/>
      <c r="Q169" s="4">
        <v>1995</v>
      </c>
      <c r="R169" s="4"/>
      <c r="S169" s="4"/>
      <c r="T169" s="4"/>
      <c r="U169" s="4"/>
      <c r="V169" s="2">
        <v>13502.41</v>
      </c>
      <c r="W169" s="2">
        <v>0</v>
      </c>
      <c r="X169" s="2">
        <v>32793.8</v>
      </c>
      <c r="Y169" s="2">
        <v>15290.64</v>
      </c>
      <c r="Z169" s="2"/>
      <c r="AA169" s="2"/>
      <c r="AB169" s="2">
        <v>0</v>
      </c>
      <c r="AC169" s="2">
        <v>13651.45</v>
      </c>
      <c r="AD169" s="2">
        <v>9285.85</v>
      </c>
      <c r="AE169" s="2">
        <v>249.24</v>
      </c>
      <c r="AF169" s="2">
        <v>6503.95</v>
      </c>
      <c r="AG169" s="2">
        <v>1813.14</v>
      </c>
      <c r="AH169" s="2">
        <v>0</v>
      </c>
      <c r="AI169" s="2">
        <v>0</v>
      </c>
      <c r="AJ169" s="2">
        <v>6434.96</v>
      </c>
      <c r="AK169" s="2">
        <v>37552.53</v>
      </c>
      <c r="AL169" s="2">
        <v>823.17</v>
      </c>
      <c r="AM169" s="2">
        <v>11071.26</v>
      </c>
    </row>
    <row r="170" spans="1:39" ht="12.75">
      <c r="A170" s="2" t="s">
        <v>102</v>
      </c>
      <c r="B170" s="2" t="s">
        <v>45</v>
      </c>
      <c r="C170" s="2" t="s">
        <v>21</v>
      </c>
      <c r="D170" s="2" t="s">
        <v>118</v>
      </c>
      <c r="E170" s="2">
        <v>201995.26</v>
      </c>
      <c r="F170" s="4">
        <f t="shared" si="17"/>
        <v>17663.262645739913</v>
      </c>
      <c r="G170" s="4">
        <f t="shared" si="18"/>
        <v>16757.454304932737</v>
      </c>
      <c r="H170" s="4">
        <f t="shared" si="19"/>
        <v>53895.59627802691</v>
      </c>
      <c r="I170" s="4">
        <f t="shared" si="20"/>
        <v>53442.69210762332</v>
      </c>
      <c r="J170" s="4">
        <f t="shared" si="21"/>
        <v>11775.508430493275</v>
      </c>
      <c r="K170" s="4">
        <f t="shared" si="22"/>
        <v>2717.425022421525</v>
      </c>
      <c r="L170" s="4">
        <f t="shared" si="23"/>
        <v>8605.179237668162</v>
      </c>
      <c r="M170" s="4"/>
      <c r="N170" s="4">
        <f t="shared" si="24"/>
        <v>26721.34605381166</v>
      </c>
      <c r="O170" s="4"/>
      <c r="P170" s="4"/>
      <c r="Q170" s="4"/>
      <c r="R170" s="4"/>
      <c r="S170" s="4">
        <v>1802.1</v>
      </c>
      <c r="T170" s="4">
        <v>7504.6</v>
      </c>
      <c r="U170" s="4"/>
      <c r="V170" s="2">
        <v>55935.18</v>
      </c>
      <c r="W170" s="2">
        <v>0</v>
      </c>
      <c r="X170" s="2">
        <v>137171.8</v>
      </c>
      <c r="Y170" s="2">
        <v>53993.98</v>
      </c>
      <c r="Z170" s="2"/>
      <c r="AA170" s="2"/>
      <c r="AB170" s="2">
        <v>0</v>
      </c>
      <c r="AC170" s="2">
        <v>49170.14</v>
      </c>
      <c r="AD170" s="2">
        <v>15229.17</v>
      </c>
      <c r="AE170" s="2">
        <v>34.76</v>
      </c>
      <c r="AF170" s="2">
        <v>23235.28</v>
      </c>
      <c r="AG170" s="2">
        <v>10892.65</v>
      </c>
      <c r="AH170" s="2">
        <v>0</v>
      </c>
      <c r="AI170" s="2">
        <v>0</v>
      </c>
      <c r="AJ170" s="2">
        <v>0</v>
      </c>
      <c r="AK170" s="2">
        <v>72347.69</v>
      </c>
      <c r="AL170" s="2">
        <v>-15.65</v>
      </c>
      <c r="AM170" s="2">
        <v>56124.3</v>
      </c>
    </row>
    <row r="171" spans="1:39" ht="12.75">
      <c r="A171" s="2" t="s">
        <v>102</v>
      </c>
      <c r="B171" s="2" t="s">
        <v>46</v>
      </c>
      <c r="C171" s="2" t="s">
        <v>28</v>
      </c>
      <c r="D171" s="2" t="s">
        <v>118</v>
      </c>
      <c r="E171" s="2">
        <v>843831.72</v>
      </c>
      <c r="F171" s="4">
        <f t="shared" si="17"/>
        <v>73787.97551569507</v>
      </c>
      <c r="G171" s="4">
        <f t="shared" si="18"/>
        <v>70003.97677130044</v>
      </c>
      <c r="H171" s="4">
        <f t="shared" si="19"/>
        <v>225147.9252914798</v>
      </c>
      <c r="I171" s="4">
        <f t="shared" si="20"/>
        <v>223255.92591928248</v>
      </c>
      <c r="J171" s="4">
        <f t="shared" si="21"/>
        <v>49191.98367713004</v>
      </c>
      <c r="K171" s="4">
        <f t="shared" si="22"/>
        <v>11351.996233183856</v>
      </c>
      <c r="L171" s="4">
        <f t="shared" si="23"/>
        <v>35947.98807174888</v>
      </c>
      <c r="M171" s="4"/>
      <c r="N171" s="4">
        <f t="shared" si="24"/>
        <v>111627.96295964124</v>
      </c>
      <c r="O171" s="4"/>
      <c r="P171" s="4"/>
      <c r="Q171" s="4"/>
      <c r="R171" s="4"/>
      <c r="S171" s="4"/>
      <c r="T171" s="4"/>
      <c r="U171" s="4">
        <v>6933</v>
      </c>
      <c r="V171" s="2">
        <v>217547.36</v>
      </c>
      <c r="W171" s="2">
        <v>183677.12</v>
      </c>
      <c r="X171" s="2">
        <v>533210.41</v>
      </c>
      <c r="Y171" s="2">
        <v>217843.06</v>
      </c>
      <c r="Z171" s="2">
        <v>13775.78</v>
      </c>
      <c r="AA171" s="2"/>
      <c r="AB171" s="2">
        <v>192590.16</v>
      </c>
      <c r="AC171" s="2">
        <v>198368.52</v>
      </c>
      <c r="AD171" s="2">
        <v>60905.12</v>
      </c>
      <c r="AE171" s="2">
        <v>3598.59</v>
      </c>
      <c r="AF171" s="2">
        <v>94064.61</v>
      </c>
      <c r="AG171" s="2">
        <v>43947.2</v>
      </c>
      <c r="AH171" s="2">
        <v>0</v>
      </c>
      <c r="AI171" s="2">
        <v>17041.1</v>
      </c>
      <c r="AJ171" s="2">
        <v>109077.75</v>
      </c>
      <c r="AK171" s="2">
        <v>399782.7</v>
      </c>
      <c r="AL171" s="2">
        <v>2589.97</v>
      </c>
      <c r="AM171" s="2">
        <v>10202.62</v>
      </c>
    </row>
    <row r="172" spans="1:39" ht="12.75">
      <c r="A172" s="2" t="s">
        <v>102</v>
      </c>
      <c r="B172" s="2" t="s">
        <v>34</v>
      </c>
      <c r="C172" s="2" t="s">
        <v>28</v>
      </c>
      <c r="D172" s="2" t="s">
        <v>118</v>
      </c>
      <c r="E172" s="2">
        <v>960272.11</v>
      </c>
      <c r="F172" s="4">
        <f t="shared" si="17"/>
        <v>83969.98271300449</v>
      </c>
      <c r="G172" s="4">
        <f t="shared" si="18"/>
        <v>79663.82975336323</v>
      </c>
      <c r="H172" s="4">
        <f t="shared" si="19"/>
        <v>256216.10109865468</v>
      </c>
      <c r="I172" s="4">
        <f t="shared" si="20"/>
        <v>254063.02461883405</v>
      </c>
      <c r="J172" s="4">
        <f t="shared" si="21"/>
        <v>55979.98847533632</v>
      </c>
      <c r="K172" s="4">
        <f t="shared" si="22"/>
        <v>12918.458878923766</v>
      </c>
      <c r="L172" s="4">
        <f t="shared" si="23"/>
        <v>40908.453116591925</v>
      </c>
      <c r="M172" s="4"/>
      <c r="N172" s="4">
        <f t="shared" si="24"/>
        <v>127031.51230941703</v>
      </c>
      <c r="O172" s="4">
        <v>2279019</v>
      </c>
      <c r="P172" s="4"/>
      <c r="Q172" s="4"/>
      <c r="R172" s="4">
        <v>11991</v>
      </c>
      <c r="S172" s="4"/>
      <c r="T172" s="4">
        <v>883</v>
      </c>
      <c r="U172" s="4">
        <v>29317</v>
      </c>
      <c r="V172" s="2">
        <v>234129.18</v>
      </c>
      <c r="W172" s="2">
        <v>203488.35</v>
      </c>
      <c r="X172" s="2">
        <v>574321.08</v>
      </c>
      <c r="Y172" s="2">
        <v>241523.76</v>
      </c>
      <c r="Z172" s="2">
        <v>17711.65</v>
      </c>
      <c r="AA172" s="2">
        <v>261252</v>
      </c>
      <c r="AB172" s="2">
        <v>247714.05</v>
      </c>
      <c r="AC172" s="2">
        <v>219663.26</v>
      </c>
      <c r="AD172" s="2">
        <v>67116.98</v>
      </c>
      <c r="AE172" s="2">
        <v>2750.33</v>
      </c>
      <c r="AF172" s="2">
        <v>104276.24</v>
      </c>
      <c r="AG172" s="2">
        <v>48572.5</v>
      </c>
      <c r="AH172" s="2">
        <v>0</v>
      </c>
      <c r="AI172" s="2">
        <v>0</v>
      </c>
      <c r="AJ172" s="2">
        <v>137740.96</v>
      </c>
      <c r="AK172" s="2">
        <v>396007.63</v>
      </c>
      <c r="AL172" s="2">
        <v>3160.89</v>
      </c>
      <c r="AM172" s="2">
        <v>193528.8</v>
      </c>
    </row>
    <row r="173" spans="1:39" ht="12.75">
      <c r="A173" s="2" t="s">
        <v>102</v>
      </c>
      <c r="B173" s="2" t="s">
        <v>34</v>
      </c>
      <c r="C173" s="2" t="s">
        <v>21</v>
      </c>
      <c r="D173" s="2" t="s">
        <v>118</v>
      </c>
      <c r="E173" s="2">
        <v>1180846.16</v>
      </c>
      <c r="F173" s="4">
        <f t="shared" si="17"/>
        <v>103257.84807174889</v>
      </c>
      <c r="G173" s="4">
        <f t="shared" si="18"/>
        <v>97962.5738116592</v>
      </c>
      <c r="H173" s="4">
        <f t="shared" si="19"/>
        <v>315068.8184753363</v>
      </c>
      <c r="I173" s="4">
        <f t="shared" si="20"/>
        <v>312421.1813452915</v>
      </c>
      <c r="J173" s="4">
        <f t="shared" si="21"/>
        <v>68838.56538116593</v>
      </c>
      <c r="K173" s="4">
        <f t="shared" si="22"/>
        <v>15885.822780269058</v>
      </c>
      <c r="L173" s="4">
        <f t="shared" si="23"/>
        <v>50305.10547085202</v>
      </c>
      <c r="M173" s="4"/>
      <c r="N173" s="4">
        <f t="shared" si="24"/>
        <v>156210.59067264575</v>
      </c>
      <c r="O173" s="4"/>
      <c r="P173" s="4">
        <v>989.2</v>
      </c>
      <c r="Q173" s="4"/>
      <c r="R173" s="4">
        <v>73811.8</v>
      </c>
      <c r="S173" s="4">
        <v>2522.9</v>
      </c>
      <c r="T173" s="4"/>
      <c r="U173" s="4">
        <v>6933</v>
      </c>
      <c r="V173" s="2">
        <v>290286.87</v>
      </c>
      <c r="W173" s="2">
        <v>250343.91</v>
      </c>
      <c r="X173" s="2">
        <v>710502.12</v>
      </c>
      <c r="Y173" s="2">
        <v>297750.2</v>
      </c>
      <c r="Z173" s="2">
        <v>21647.52</v>
      </c>
      <c r="AA173" s="2">
        <v>31308</v>
      </c>
      <c r="AB173" s="2">
        <v>275237.83</v>
      </c>
      <c r="AC173" s="2">
        <v>268415.69</v>
      </c>
      <c r="AD173" s="2">
        <v>81522.83</v>
      </c>
      <c r="AE173" s="2">
        <v>297.42</v>
      </c>
      <c r="AF173" s="2">
        <v>127396.81</v>
      </c>
      <c r="AG173" s="2">
        <v>57216.73</v>
      </c>
      <c r="AH173" s="2">
        <v>0</v>
      </c>
      <c r="AI173" s="2">
        <v>0</v>
      </c>
      <c r="AJ173" s="2">
        <v>147441.57</v>
      </c>
      <c r="AK173" s="2">
        <v>447602.64</v>
      </c>
      <c r="AL173" s="2">
        <v>4186.77</v>
      </c>
      <c r="AM173" s="2">
        <v>225171.82</v>
      </c>
    </row>
    <row r="174" spans="1:39" ht="12.75">
      <c r="A174" s="2" t="s">
        <v>102</v>
      </c>
      <c r="B174" s="2" t="s">
        <v>55</v>
      </c>
      <c r="C174" s="2" t="s">
        <v>5</v>
      </c>
      <c r="D174" s="2" t="s">
        <v>117</v>
      </c>
      <c r="E174" s="2">
        <v>62933.64</v>
      </c>
      <c r="F174" s="4">
        <f t="shared" si="17"/>
        <v>5503.165829596413</v>
      </c>
      <c r="G174" s="4">
        <f t="shared" si="18"/>
        <v>5220.952197309417</v>
      </c>
      <c r="H174" s="4">
        <f t="shared" si="19"/>
        <v>16791.711121076234</v>
      </c>
      <c r="I174" s="4">
        <f t="shared" si="20"/>
        <v>16650.604304932735</v>
      </c>
      <c r="J174" s="4">
        <f t="shared" si="21"/>
        <v>3668.777219730942</v>
      </c>
      <c r="K174" s="4">
        <f t="shared" si="22"/>
        <v>846.6408968609866</v>
      </c>
      <c r="L174" s="4">
        <f t="shared" si="23"/>
        <v>2681.0295067264574</v>
      </c>
      <c r="M174" s="4"/>
      <c r="N174" s="4">
        <f t="shared" si="24"/>
        <v>8325.302152466367</v>
      </c>
      <c r="O174" s="4"/>
      <c r="P174" s="4"/>
      <c r="Q174" s="4">
        <v>2862</v>
      </c>
      <c r="R174" s="4"/>
      <c r="S174" s="4"/>
      <c r="T174" s="4"/>
      <c r="U174" s="4"/>
      <c r="V174" s="2">
        <v>16923.68</v>
      </c>
      <c r="W174" s="2">
        <v>0</v>
      </c>
      <c r="X174" s="2">
        <v>41265.55</v>
      </c>
      <c r="Y174" s="2">
        <v>16736.68</v>
      </c>
      <c r="Z174" s="2"/>
      <c r="AA174" s="2"/>
      <c r="AB174" s="2">
        <v>0</v>
      </c>
      <c r="AC174" s="2">
        <v>15147.35</v>
      </c>
      <c r="AD174" s="2">
        <v>10107.92</v>
      </c>
      <c r="AE174" s="2">
        <v>171.66</v>
      </c>
      <c r="AF174" s="2">
        <v>7099.6</v>
      </c>
      <c r="AG174" s="2">
        <v>2621.25</v>
      </c>
      <c r="AH174" s="2">
        <v>0</v>
      </c>
      <c r="AI174" s="2">
        <v>1486.33</v>
      </c>
      <c r="AJ174" s="2">
        <v>7304.36</v>
      </c>
      <c r="AK174" s="2">
        <v>24172.94</v>
      </c>
      <c r="AL174" s="2">
        <v>2299.08</v>
      </c>
      <c r="AM174" s="2">
        <v>18175.6</v>
      </c>
    </row>
    <row r="175" spans="1:39" ht="12.75">
      <c r="A175" s="2" t="s">
        <v>102</v>
      </c>
      <c r="B175" s="2" t="s">
        <v>15</v>
      </c>
      <c r="C175" s="2" t="s">
        <v>5</v>
      </c>
      <c r="D175" s="2" t="s">
        <v>117</v>
      </c>
      <c r="E175" s="2">
        <v>101236.46</v>
      </c>
      <c r="F175" s="4">
        <f t="shared" si="17"/>
        <v>8852.515560538117</v>
      </c>
      <c r="G175" s="4">
        <f t="shared" si="18"/>
        <v>8398.540403587445</v>
      </c>
      <c r="H175" s="4">
        <f t="shared" si="19"/>
        <v>27011.521838565022</v>
      </c>
      <c r="I175" s="4">
        <f t="shared" si="20"/>
        <v>26784.534260089687</v>
      </c>
      <c r="J175" s="4">
        <f t="shared" si="21"/>
        <v>5901.677040358745</v>
      </c>
      <c r="K175" s="4">
        <f t="shared" si="22"/>
        <v>1361.925470852018</v>
      </c>
      <c r="L175" s="4">
        <f t="shared" si="23"/>
        <v>4312.76399103139</v>
      </c>
      <c r="M175" s="4"/>
      <c r="N175" s="4">
        <f t="shared" si="24"/>
        <v>13392.267130044844</v>
      </c>
      <c r="O175" s="4">
        <v>30616</v>
      </c>
      <c r="P175" s="4"/>
      <c r="Q175" s="4">
        <v>2394</v>
      </c>
      <c r="R175" s="4"/>
      <c r="S175" s="4"/>
      <c r="T175" s="4"/>
      <c r="U175" s="4"/>
      <c r="V175" s="2">
        <v>20358.56</v>
      </c>
      <c r="W175" s="2">
        <v>0</v>
      </c>
      <c r="X175" s="2">
        <v>49817.06</v>
      </c>
      <c r="Y175" s="2">
        <v>23620.61</v>
      </c>
      <c r="Z175" s="2"/>
      <c r="AA175" s="2"/>
      <c r="AB175" s="2">
        <v>0</v>
      </c>
      <c r="AC175" s="2">
        <v>20985.31</v>
      </c>
      <c r="AD175" s="2">
        <v>14188.17</v>
      </c>
      <c r="AE175" s="2">
        <v>3706.29</v>
      </c>
      <c r="AF175" s="2">
        <v>10017.24</v>
      </c>
      <c r="AG175" s="2">
        <v>3551.91</v>
      </c>
      <c r="AH175" s="2">
        <v>0</v>
      </c>
      <c r="AI175" s="2">
        <v>320.49</v>
      </c>
      <c r="AJ175" s="2">
        <v>8453.78</v>
      </c>
      <c r="AK175" s="2">
        <v>38510.51</v>
      </c>
      <c r="AL175" s="2">
        <v>2437.74</v>
      </c>
      <c r="AM175" s="2">
        <v>25662.26</v>
      </c>
    </row>
    <row r="176" spans="1:39" ht="12.75">
      <c r="A176" s="2" t="s">
        <v>102</v>
      </c>
      <c r="B176" s="2" t="s">
        <v>16</v>
      </c>
      <c r="C176" s="2" t="s">
        <v>5</v>
      </c>
      <c r="D176" s="2" t="s">
        <v>117</v>
      </c>
      <c r="E176" s="2">
        <v>87694.07</v>
      </c>
      <c r="F176" s="4">
        <f t="shared" si="17"/>
        <v>7668.3155381165925</v>
      </c>
      <c r="G176" s="4">
        <f t="shared" si="18"/>
        <v>7275.068587443947</v>
      </c>
      <c r="H176" s="4">
        <f t="shared" si="19"/>
        <v>23398.193565022422</v>
      </c>
      <c r="I176" s="4">
        <f t="shared" si="20"/>
        <v>23201.570089686098</v>
      </c>
      <c r="J176" s="4">
        <f t="shared" si="21"/>
        <v>5112.210358744395</v>
      </c>
      <c r="K176" s="4">
        <f t="shared" si="22"/>
        <v>1179.7408520179372</v>
      </c>
      <c r="L176" s="4">
        <f t="shared" si="23"/>
        <v>3735.8460313901346</v>
      </c>
      <c r="M176" s="4"/>
      <c r="N176" s="4">
        <f t="shared" si="24"/>
        <v>11600.785044843049</v>
      </c>
      <c r="O176" s="4"/>
      <c r="P176" s="4"/>
      <c r="Q176" s="4"/>
      <c r="R176" s="4"/>
      <c r="S176" s="4"/>
      <c r="T176" s="4"/>
      <c r="U176" s="4"/>
      <c r="V176" s="2">
        <v>7351.86</v>
      </c>
      <c r="W176" s="2">
        <v>0</v>
      </c>
      <c r="X176" s="2">
        <v>18050.17</v>
      </c>
      <c r="Y176" s="2">
        <v>15440.48</v>
      </c>
      <c r="Z176" s="2"/>
      <c r="AA176" s="2"/>
      <c r="AB176" s="2">
        <v>0</v>
      </c>
      <c r="AC176" s="2">
        <v>14124.55</v>
      </c>
      <c r="AD176" s="2">
        <v>1210.43</v>
      </c>
      <c r="AE176" s="2">
        <v>0</v>
      </c>
      <c r="AF176" s="2">
        <v>6362.08</v>
      </c>
      <c r="AG176" s="2">
        <v>1155.58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37148.57</v>
      </c>
    </row>
    <row r="177" spans="1:39" ht="12.75">
      <c r="A177" s="2" t="s">
        <v>102</v>
      </c>
      <c r="B177" s="2" t="s">
        <v>18</v>
      </c>
      <c r="C177" s="2" t="s">
        <v>5</v>
      </c>
      <c r="D177" s="2" t="s">
        <v>117</v>
      </c>
      <c r="E177" s="2">
        <v>66655.14</v>
      </c>
      <c r="F177" s="4">
        <f t="shared" si="17"/>
        <v>5828.5884753363225</v>
      </c>
      <c r="G177" s="4">
        <f t="shared" si="18"/>
        <v>5529.6865022421525</v>
      </c>
      <c r="H177" s="4">
        <f t="shared" si="19"/>
        <v>17784.66739910314</v>
      </c>
      <c r="I177" s="4">
        <f t="shared" si="20"/>
        <v>17635.216412556052</v>
      </c>
      <c r="J177" s="4">
        <f t="shared" si="21"/>
        <v>3885.7256502242153</v>
      </c>
      <c r="K177" s="4">
        <f t="shared" si="22"/>
        <v>896.7059192825111</v>
      </c>
      <c r="L177" s="4">
        <f t="shared" si="23"/>
        <v>2839.5687443946185</v>
      </c>
      <c r="M177" s="4"/>
      <c r="N177" s="4">
        <f t="shared" si="24"/>
        <v>8817.608206278026</v>
      </c>
      <c r="O177" s="4">
        <v>3592</v>
      </c>
      <c r="P177" s="4"/>
      <c r="Q177" s="4">
        <v>2676</v>
      </c>
      <c r="R177" s="4"/>
      <c r="S177" s="4"/>
      <c r="T177" s="4"/>
      <c r="U177" s="4"/>
      <c r="V177" s="2">
        <v>21671.65</v>
      </c>
      <c r="W177" s="2">
        <v>0</v>
      </c>
      <c r="X177" s="2">
        <v>53205.84</v>
      </c>
      <c r="Y177" s="2">
        <v>19280.57</v>
      </c>
      <c r="Z177" s="2"/>
      <c r="AA177" s="2"/>
      <c r="AB177" s="2">
        <v>0</v>
      </c>
      <c r="AC177" s="2">
        <v>17636.27</v>
      </c>
      <c r="AD177" s="2">
        <v>2988.38</v>
      </c>
      <c r="AE177" s="2">
        <v>7921.37</v>
      </c>
      <c r="AF177" s="2">
        <v>8368.69</v>
      </c>
      <c r="AG177" s="2">
        <v>4267.18</v>
      </c>
      <c r="AH177" s="2">
        <v>0</v>
      </c>
      <c r="AI177" s="2">
        <v>389.07</v>
      </c>
      <c r="AJ177" s="2">
        <v>6916.06</v>
      </c>
      <c r="AK177" s="2">
        <v>45792.29</v>
      </c>
      <c r="AL177" s="2">
        <v>13.51</v>
      </c>
      <c r="AM177" s="2">
        <v>549.24</v>
      </c>
    </row>
    <row r="178" spans="1:39" ht="12.75">
      <c r="A178" s="2" t="s">
        <v>181</v>
      </c>
      <c r="B178" s="2" t="s">
        <v>103</v>
      </c>
      <c r="C178" s="2" t="s">
        <v>5</v>
      </c>
      <c r="D178" s="2" t="s">
        <v>117</v>
      </c>
      <c r="E178" s="2">
        <v>242126.59</v>
      </c>
      <c r="F178" s="4">
        <f t="shared" si="17"/>
        <v>21172.50450672646</v>
      </c>
      <c r="G178" s="4">
        <f t="shared" si="18"/>
        <v>20086.735044843048</v>
      </c>
      <c r="H178" s="4">
        <f t="shared" si="19"/>
        <v>64603.28298206278</v>
      </c>
      <c r="I178" s="4">
        <f t="shared" si="20"/>
        <v>64060.39825112107</v>
      </c>
      <c r="J178" s="4">
        <f t="shared" si="21"/>
        <v>14115.003004484306</v>
      </c>
      <c r="K178" s="4">
        <f t="shared" si="22"/>
        <v>3257.308385650224</v>
      </c>
      <c r="L178" s="4">
        <f t="shared" si="23"/>
        <v>10314.809887892377</v>
      </c>
      <c r="M178" s="4"/>
      <c r="N178" s="4">
        <f t="shared" si="24"/>
        <v>32030.199125560535</v>
      </c>
      <c r="O178" s="4"/>
      <c r="P178" s="4"/>
      <c r="Q178" s="4"/>
      <c r="R178" s="4"/>
      <c r="S178" s="4"/>
      <c r="T178" s="4"/>
      <c r="U178" s="4"/>
      <c r="V178" s="2">
        <v>52695.36</v>
      </c>
      <c r="W178" s="2">
        <v>0</v>
      </c>
      <c r="X178" s="2">
        <v>124335.95</v>
      </c>
      <c r="Y178" s="2">
        <v>58457.65</v>
      </c>
      <c r="Z178" s="2"/>
      <c r="AA178" s="2"/>
      <c r="AB178" s="2">
        <v>0</v>
      </c>
      <c r="AC178" s="2">
        <v>49960.35</v>
      </c>
      <c r="AD178" s="2">
        <v>13928.11</v>
      </c>
      <c r="AE178" s="2">
        <v>8603.45</v>
      </c>
      <c r="AF178" s="2">
        <v>23992.1</v>
      </c>
      <c r="AG178" s="2">
        <v>8959.38</v>
      </c>
      <c r="AH178" s="2">
        <v>0</v>
      </c>
      <c r="AI178" s="2">
        <v>0</v>
      </c>
      <c r="AJ178" s="2">
        <v>28216.09</v>
      </c>
      <c r="AK178" s="2">
        <v>133326.94</v>
      </c>
      <c r="AL178" s="2">
        <v>2280.81</v>
      </c>
      <c r="AM178" s="2">
        <v>0</v>
      </c>
    </row>
    <row r="179" spans="1:39" ht="12.75">
      <c r="A179" s="2" t="s">
        <v>181</v>
      </c>
      <c r="B179" s="2" t="s">
        <v>31</v>
      </c>
      <c r="C179" s="2" t="s">
        <v>5</v>
      </c>
      <c r="D179" s="2" t="s">
        <v>117</v>
      </c>
      <c r="E179" s="2">
        <v>0</v>
      </c>
      <c r="F179" s="4">
        <f t="shared" si="17"/>
        <v>0</v>
      </c>
      <c r="G179" s="4">
        <f t="shared" si="18"/>
        <v>0</v>
      </c>
      <c r="H179" s="4">
        <f t="shared" si="19"/>
        <v>0</v>
      </c>
      <c r="I179" s="4">
        <f t="shared" si="20"/>
        <v>0</v>
      </c>
      <c r="J179" s="4">
        <f t="shared" si="21"/>
        <v>0</v>
      </c>
      <c r="K179" s="4">
        <f t="shared" si="22"/>
        <v>0</v>
      </c>
      <c r="L179" s="4">
        <f t="shared" si="23"/>
        <v>0</v>
      </c>
      <c r="M179" s="4"/>
      <c r="N179" s="4">
        <f t="shared" si="24"/>
        <v>0</v>
      </c>
      <c r="O179" s="4"/>
      <c r="P179" s="4"/>
      <c r="Q179" s="4"/>
      <c r="R179" s="4"/>
      <c r="S179" s="4"/>
      <c r="T179" s="4"/>
      <c r="U179" s="4"/>
      <c r="V179" s="2">
        <v>0</v>
      </c>
      <c r="W179" s="2">
        <v>0</v>
      </c>
      <c r="X179" s="2">
        <v>0</v>
      </c>
      <c r="Y179" s="2">
        <v>0</v>
      </c>
      <c r="Z179" s="2"/>
      <c r="AA179" s="2"/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</row>
    <row r="180" spans="1:39" ht="12.75">
      <c r="A180" s="2" t="s">
        <v>181</v>
      </c>
      <c r="B180" s="2" t="s">
        <v>22</v>
      </c>
      <c r="C180" s="2" t="s">
        <v>5</v>
      </c>
      <c r="D180" s="2" t="s">
        <v>117</v>
      </c>
      <c r="E180" s="2">
        <v>38299.58</v>
      </c>
      <c r="F180" s="4">
        <f t="shared" si="17"/>
        <v>3349.0664125560543</v>
      </c>
      <c r="G180" s="4">
        <f t="shared" si="18"/>
        <v>3177.319417040359</v>
      </c>
      <c r="H180" s="4">
        <f t="shared" si="19"/>
        <v>10218.946233183857</v>
      </c>
      <c r="I180" s="4">
        <f t="shared" si="20"/>
        <v>10133.072735426009</v>
      </c>
      <c r="J180" s="4">
        <f t="shared" si="21"/>
        <v>2232.710941704036</v>
      </c>
      <c r="K180" s="4">
        <f t="shared" si="22"/>
        <v>515.2409865470853</v>
      </c>
      <c r="L180" s="4">
        <f t="shared" si="23"/>
        <v>1631.5964573991034</v>
      </c>
      <c r="M180" s="4"/>
      <c r="N180" s="4">
        <f t="shared" si="24"/>
        <v>5066.536367713004</v>
      </c>
      <c r="O180" s="4">
        <v>1079</v>
      </c>
      <c r="P180" s="4"/>
      <c r="Q180" s="4"/>
      <c r="R180" s="4">
        <v>10219.9</v>
      </c>
      <c r="S180" s="4"/>
      <c r="T180" s="4"/>
      <c r="U180" s="4"/>
      <c r="V180" s="2">
        <v>0</v>
      </c>
      <c r="W180" s="2">
        <v>0</v>
      </c>
      <c r="X180" s="2">
        <v>30570.97</v>
      </c>
      <c r="Y180" s="2">
        <v>11077.68</v>
      </c>
      <c r="Z180" s="2"/>
      <c r="AA180" s="2"/>
      <c r="AB180" s="2">
        <v>0</v>
      </c>
      <c r="AC180" s="2">
        <v>10133.03</v>
      </c>
      <c r="AD180" s="2">
        <v>1717.47</v>
      </c>
      <c r="AE180" s="2">
        <v>2470.8</v>
      </c>
      <c r="AF180" s="2">
        <v>4808.88</v>
      </c>
      <c r="AG180" s="2">
        <v>2458.6</v>
      </c>
      <c r="AH180" s="2">
        <v>0</v>
      </c>
      <c r="AI180" s="2">
        <v>12701.99</v>
      </c>
      <c r="AJ180" s="2">
        <v>5571.95</v>
      </c>
      <c r="AK180" s="2">
        <v>31383.01</v>
      </c>
      <c r="AL180" s="2">
        <v>0</v>
      </c>
      <c r="AM180" s="2">
        <v>0</v>
      </c>
    </row>
    <row r="181" spans="1:39" ht="12.75">
      <c r="A181" s="2" t="s">
        <v>181</v>
      </c>
      <c r="B181" s="2" t="s">
        <v>23</v>
      </c>
      <c r="C181" s="2" t="s">
        <v>5</v>
      </c>
      <c r="D181" s="2" t="s">
        <v>117</v>
      </c>
      <c r="E181" s="2">
        <v>36191.69</v>
      </c>
      <c r="F181" s="4">
        <f t="shared" si="17"/>
        <v>3164.7441928251123</v>
      </c>
      <c r="G181" s="4">
        <f t="shared" si="18"/>
        <v>3002.449618834081</v>
      </c>
      <c r="H181" s="4">
        <f t="shared" si="19"/>
        <v>9656.527152466368</v>
      </c>
      <c r="I181" s="4">
        <f t="shared" si="20"/>
        <v>9575.379865470852</v>
      </c>
      <c r="J181" s="4">
        <f t="shared" si="21"/>
        <v>2109.8294618834084</v>
      </c>
      <c r="K181" s="4">
        <f t="shared" si="22"/>
        <v>486.88372197309417</v>
      </c>
      <c r="L181" s="4">
        <f t="shared" si="23"/>
        <v>1541.7984529147982</v>
      </c>
      <c r="M181" s="4"/>
      <c r="N181" s="4">
        <f t="shared" si="24"/>
        <v>4787.689932735426</v>
      </c>
      <c r="O181" s="4"/>
      <c r="P181" s="4"/>
      <c r="Q181" s="4"/>
      <c r="R181" s="4"/>
      <c r="S181" s="4"/>
      <c r="T181" s="4"/>
      <c r="U181" s="4"/>
      <c r="V181" s="2">
        <v>0</v>
      </c>
      <c r="W181" s="2">
        <v>0</v>
      </c>
      <c r="X181" s="2">
        <v>15618.32</v>
      </c>
      <c r="Y181" s="2">
        <v>7934.91</v>
      </c>
      <c r="Z181" s="2"/>
      <c r="AA181" s="2"/>
      <c r="AB181" s="2">
        <v>0</v>
      </c>
      <c r="AC181" s="2">
        <v>7258.29</v>
      </c>
      <c r="AD181" s="2">
        <v>1220.95</v>
      </c>
      <c r="AE181" s="2">
        <v>3257.69</v>
      </c>
      <c r="AF181" s="2">
        <v>3436.16</v>
      </c>
      <c r="AG181" s="2">
        <v>1278.53</v>
      </c>
      <c r="AH181" s="2">
        <v>0</v>
      </c>
      <c r="AI181" s="2">
        <v>0</v>
      </c>
      <c r="AJ181" s="2">
        <v>1674.79</v>
      </c>
      <c r="AK181" s="2">
        <v>25705.84</v>
      </c>
      <c r="AL181" s="2">
        <v>217.21</v>
      </c>
      <c r="AM181" s="2">
        <v>0</v>
      </c>
    </row>
    <row r="182" spans="1:39" ht="12.75">
      <c r="A182" s="2" t="s">
        <v>108</v>
      </c>
      <c r="B182" s="2" t="s">
        <v>9</v>
      </c>
      <c r="C182" s="2" t="s">
        <v>5</v>
      </c>
      <c r="D182" s="2" t="s">
        <v>117</v>
      </c>
      <c r="E182" s="2">
        <v>204091.57</v>
      </c>
      <c r="F182" s="4">
        <f t="shared" si="17"/>
        <v>17846.57226457399</v>
      </c>
      <c r="G182" s="4">
        <f t="shared" si="18"/>
        <v>16931.363430493275</v>
      </c>
      <c r="H182" s="4">
        <f t="shared" si="19"/>
        <v>54454.92562780269</v>
      </c>
      <c r="I182" s="4">
        <f t="shared" si="20"/>
        <v>53997.32121076233</v>
      </c>
      <c r="J182" s="4">
        <f t="shared" si="21"/>
        <v>11897.714843049327</v>
      </c>
      <c r="K182" s="4">
        <f t="shared" si="22"/>
        <v>2745.6265022421526</v>
      </c>
      <c r="L182" s="4">
        <f t="shared" si="23"/>
        <v>8694.483923766817</v>
      </c>
      <c r="M182" s="4"/>
      <c r="N182" s="4">
        <f t="shared" si="24"/>
        <v>26998.660605381167</v>
      </c>
      <c r="O182" s="4">
        <v>3793</v>
      </c>
      <c r="P182" s="4">
        <v>43082.1</v>
      </c>
      <c r="Q182" s="4"/>
      <c r="R182" s="4"/>
      <c r="S182" s="4"/>
      <c r="T182" s="4"/>
      <c r="U182" s="4"/>
      <c r="V182" s="2">
        <v>43777.3</v>
      </c>
      <c r="W182" s="2">
        <v>0</v>
      </c>
      <c r="X182" s="2">
        <v>107392.17</v>
      </c>
      <c r="Y182" s="2">
        <v>48468.58</v>
      </c>
      <c r="Z182" s="2"/>
      <c r="AA182" s="2"/>
      <c r="AB182" s="2">
        <v>0</v>
      </c>
      <c r="AC182" s="2">
        <v>44139.73</v>
      </c>
      <c r="AD182" s="2">
        <v>30300.22</v>
      </c>
      <c r="AE182" s="2">
        <v>0</v>
      </c>
      <c r="AF182" s="2">
        <v>20970.35</v>
      </c>
      <c r="AG182" s="2">
        <v>8572.77</v>
      </c>
      <c r="AH182" s="2">
        <v>0</v>
      </c>
      <c r="AI182" s="2">
        <v>586.71</v>
      </c>
      <c r="AJ182" s="2">
        <v>0</v>
      </c>
      <c r="AK182" s="2">
        <v>20971.33</v>
      </c>
      <c r="AL182" s="2">
        <v>1.03</v>
      </c>
      <c r="AM182" s="2">
        <v>0</v>
      </c>
    </row>
    <row r="183" spans="1:39" ht="12.75">
      <c r="A183" s="2" t="s">
        <v>108</v>
      </c>
      <c r="B183" s="2" t="s">
        <v>10</v>
      </c>
      <c r="C183" s="2" t="s">
        <v>5</v>
      </c>
      <c r="D183" s="2" t="s">
        <v>117</v>
      </c>
      <c r="E183" s="2">
        <v>2552.88</v>
      </c>
      <c r="F183" s="4">
        <f t="shared" si="17"/>
        <v>223.2339013452915</v>
      </c>
      <c r="G183" s="4">
        <f t="shared" si="18"/>
        <v>211.7860089686099</v>
      </c>
      <c r="H183" s="4">
        <f t="shared" si="19"/>
        <v>681.1495964125561</v>
      </c>
      <c r="I183" s="4">
        <f t="shared" si="20"/>
        <v>675.4256502242154</v>
      </c>
      <c r="J183" s="4">
        <f t="shared" si="21"/>
        <v>148.82260089686102</v>
      </c>
      <c r="K183" s="4">
        <f t="shared" si="22"/>
        <v>34.343677130044846</v>
      </c>
      <c r="L183" s="4">
        <f t="shared" si="23"/>
        <v>108.75497757847535</v>
      </c>
      <c r="M183" s="4"/>
      <c r="N183" s="4">
        <f t="shared" si="24"/>
        <v>337.7128251121077</v>
      </c>
      <c r="O183" s="4"/>
      <c r="P183" s="4"/>
      <c r="Q183" s="4"/>
      <c r="R183" s="4"/>
      <c r="S183" s="4"/>
      <c r="T183" s="4"/>
      <c r="U183" s="4"/>
      <c r="V183" s="2">
        <v>0</v>
      </c>
      <c r="W183" s="2">
        <v>0</v>
      </c>
      <c r="X183" s="2">
        <v>0</v>
      </c>
      <c r="Y183" s="2">
        <v>0</v>
      </c>
      <c r="Z183" s="2"/>
      <c r="AA183" s="2"/>
      <c r="AB183" s="2">
        <v>0</v>
      </c>
      <c r="AC183" s="2">
        <v>675.48</v>
      </c>
      <c r="AD183" s="2">
        <v>0</v>
      </c>
      <c r="AE183" s="2">
        <v>0</v>
      </c>
      <c r="AF183" s="2">
        <v>0</v>
      </c>
      <c r="AG183" s="2">
        <v>190.8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</row>
    <row r="184" spans="1:39" ht="12.75">
      <c r="A184" s="2" t="s">
        <v>109</v>
      </c>
      <c r="B184" s="2" t="s">
        <v>6</v>
      </c>
      <c r="C184" s="2" t="s">
        <v>5</v>
      </c>
      <c r="D184" s="2" t="s">
        <v>117</v>
      </c>
      <c r="E184" s="2">
        <v>27738.46</v>
      </c>
      <c r="F184" s="4">
        <f t="shared" si="17"/>
        <v>2425.560403587444</v>
      </c>
      <c r="G184" s="4">
        <f t="shared" si="18"/>
        <v>2301.1726905829596</v>
      </c>
      <c r="H184" s="4">
        <f t="shared" si="19"/>
        <v>7401.068923766816</v>
      </c>
      <c r="I184" s="4">
        <f t="shared" si="20"/>
        <v>7338.875067264574</v>
      </c>
      <c r="J184" s="4">
        <f t="shared" si="21"/>
        <v>1617.040269058296</v>
      </c>
      <c r="K184" s="4">
        <f t="shared" si="22"/>
        <v>373.1631390134529</v>
      </c>
      <c r="L184" s="4">
        <f t="shared" si="23"/>
        <v>1181.683273542601</v>
      </c>
      <c r="M184" s="4"/>
      <c r="N184" s="4">
        <f t="shared" si="24"/>
        <v>3669.437533632287</v>
      </c>
      <c r="O184" s="4"/>
      <c r="P184" s="4"/>
      <c r="Q184" s="4"/>
      <c r="R184" s="4"/>
      <c r="S184" s="4"/>
      <c r="T184" s="4"/>
      <c r="U184" s="4"/>
      <c r="V184" s="2">
        <v>6347.06</v>
      </c>
      <c r="W184" s="2">
        <v>0</v>
      </c>
      <c r="X184" s="2">
        <v>15514.77</v>
      </c>
      <c r="Y184" s="2">
        <v>6784.25</v>
      </c>
      <c r="Z184" s="2"/>
      <c r="AA184" s="2"/>
      <c r="AB184" s="2">
        <v>0</v>
      </c>
      <c r="AC184" s="2">
        <v>6121.38</v>
      </c>
      <c r="AD184" s="2">
        <v>4195.53</v>
      </c>
      <c r="AE184" s="2">
        <v>-1.63</v>
      </c>
      <c r="AF184" s="2">
        <v>2921.8</v>
      </c>
      <c r="AG184" s="2">
        <v>1125.3</v>
      </c>
      <c r="AH184" s="2">
        <v>0</v>
      </c>
      <c r="AI184" s="2">
        <v>0</v>
      </c>
      <c r="AJ184" s="2">
        <v>3725.71</v>
      </c>
      <c r="AK184" s="2">
        <v>19183.3</v>
      </c>
      <c r="AL184" s="2">
        <v>296.49</v>
      </c>
      <c r="AM184" s="2">
        <v>0</v>
      </c>
    </row>
    <row r="185" spans="1:39" ht="12.75">
      <c r="A185" s="2" t="s">
        <v>110</v>
      </c>
      <c r="B185" s="2" t="s">
        <v>19</v>
      </c>
      <c r="C185" s="2" t="s">
        <v>5</v>
      </c>
      <c r="D185" s="2" t="s">
        <v>117</v>
      </c>
      <c r="E185" s="2">
        <v>29668.55</v>
      </c>
      <c r="F185" s="4">
        <f t="shared" si="17"/>
        <v>2594.335089686099</v>
      </c>
      <c r="G185" s="4">
        <f t="shared" si="18"/>
        <v>2461.292264573991</v>
      </c>
      <c r="H185" s="4">
        <f t="shared" si="19"/>
        <v>7916.048094170403</v>
      </c>
      <c r="I185" s="4">
        <f t="shared" si="20"/>
        <v>7849.526681614349</v>
      </c>
      <c r="J185" s="4">
        <f t="shared" si="21"/>
        <v>1729.5567264573992</v>
      </c>
      <c r="K185" s="4">
        <f t="shared" si="22"/>
        <v>399.1284753363228</v>
      </c>
      <c r="L185" s="4">
        <f t="shared" si="23"/>
        <v>1263.9068385650223</v>
      </c>
      <c r="M185" s="4"/>
      <c r="N185" s="4">
        <f t="shared" si="24"/>
        <v>3924.7633408071747</v>
      </c>
      <c r="O185" s="4"/>
      <c r="P185" s="4"/>
      <c r="Q185" s="4"/>
      <c r="R185" s="4"/>
      <c r="S185" s="4"/>
      <c r="T185" s="4"/>
      <c r="U185" s="4"/>
      <c r="V185" s="2">
        <v>0</v>
      </c>
      <c r="W185" s="2">
        <v>0</v>
      </c>
      <c r="X185" s="2">
        <v>20502.2</v>
      </c>
      <c r="Y185" s="2">
        <v>8088.77</v>
      </c>
      <c r="Z185" s="2"/>
      <c r="AA185" s="2"/>
      <c r="AB185" s="2">
        <v>0</v>
      </c>
      <c r="AC185" s="2">
        <v>7014.58</v>
      </c>
      <c r="AD185" s="2">
        <v>1189.48</v>
      </c>
      <c r="AE185" s="2">
        <v>144.72</v>
      </c>
      <c r="AF185" s="2">
        <v>3327.61</v>
      </c>
      <c r="AG185" s="2">
        <v>1595.97</v>
      </c>
      <c r="AH185" s="2">
        <v>0</v>
      </c>
      <c r="AI185" s="2">
        <v>0</v>
      </c>
      <c r="AJ185" s="2">
        <v>2811.06</v>
      </c>
      <c r="AK185" s="2">
        <v>16462.29</v>
      </c>
      <c r="AL185" s="2">
        <v>-23.44</v>
      </c>
      <c r="AM185" s="2">
        <v>0</v>
      </c>
    </row>
    <row r="186" spans="1:39" ht="12.75">
      <c r="A186" s="2" t="s">
        <v>110</v>
      </c>
      <c r="B186" s="2" t="s">
        <v>13</v>
      </c>
      <c r="C186" s="2" t="s">
        <v>5</v>
      </c>
      <c r="D186" s="2" t="s">
        <v>117</v>
      </c>
      <c r="E186" s="2">
        <v>114345.82</v>
      </c>
      <c r="F186" s="4">
        <f t="shared" si="17"/>
        <v>9998.849730941705</v>
      </c>
      <c r="G186" s="4">
        <f t="shared" si="18"/>
        <v>9486.088206278027</v>
      </c>
      <c r="H186" s="4">
        <f t="shared" si="19"/>
        <v>30509.310717488792</v>
      </c>
      <c r="I186" s="4">
        <f t="shared" si="20"/>
        <v>30252.929955156953</v>
      </c>
      <c r="J186" s="4">
        <f t="shared" si="21"/>
        <v>6665.899820627804</v>
      </c>
      <c r="K186" s="4">
        <f t="shared" si="22"/>
        <v>1538.2845739910315</v>
      </c>
      <c r="L186" s="4">
        <f t="shared" si="23"/>
        <v>4871.234484304933</v>
      </c>
      <c r="M186" s="4"/>
      <c r="N186" s="4">
        <f t="shared" si="24"/>
        <v>15126.464977578476</v>
      </c>
      <c r="O186" s="4"/>
      <c r="P186" s="4"/>
      <c r="Q186" s="4"/>
      <c r="R186" s="4">
        <v>3647.4</v>
      </c>
      <c r="S186" s="4"/>
      <c r="T186" s="4"/>
      <c r="U186" s="4"/>
      <c r="V186" s="2">
        <v>31911.12</v>
      </c>
      <c r="W186" s="2">
        <v>0</v>
      </c>
      <c r="X186" s="2">
        <v>78311.42</v>
      </c>
      <c r="Y186" s="2">
        <v>30608.03</v>
      </c>
      <c r="Z186" s="2"/>
      <c r="AA186" s="2"/>
      <c r="AB186" s="2">
        <v>0</v>
      </c>
      <c r="AC186" s="2">
        <v>27998.05</v>
      </c>
      <c r="AD186" s="2">
        <v>4744.77</v>
      </c>
      <c r="AE186" s="2">
        <v>2510.32</v>
      </c>
      <c r="AF186" s="2">
        <v>13277.15</v>
      </c>
      <c r="AG186" s="2">
        <v>6455.87</v>
      </c>
      <c r="AH186" s="2">
        <v>0</v>
      </c>
      <c r="AI186" s="2">
        <v>0</v>
      </c>
      <c r="AJ186" s="2">
        <v>17155.77</v>
      </c>
      <c r="AK186" s="2">
        <v>74720.3</v>
      </c>
      <c r="AL186" s="2">
        <v>6.44</v>
      </c>
      <c r="AM186" s="2">
        <v>98.04</v>
      </c>
    </row>
    <row r="187" spans="1:39" ht="12.75">
      <c r="A187" s="2" t="s">
        <v>110</v>
      </c>
      <c r="B187" s="2" t="s">
        <v>54</v>
      </c>
      <c r="C187" s="2" t="s">
        <v>5</v>
      </c>
      <c r="D187" s="2" t="s">
        <v>117</v>
      </c>
      <c r="E187" s="2">
        <v>137861.31</v>
      </c>
      <c r="F187" s="4">
        <f t="shared" si="17"/>
        <v>12055.13697309417</v>
      </c>
      <c r="G187" s="4">
        <f t="shared" si="18"/>
        <v>11436.924820627803</v>
      </c>
      <c r="H187" s="4">
        <f t="shared" si="19"/>
        <v>36783.62307174888</v>
      </c>
      <c r="I187" s="4">
        <f t="shared" si="20"/>
        <v>36474.51699551569</v>
      </c>
      <c r="J187" s="4">
        <f t="shared" si="21"/>
        <v>8036.757982062781</v>
      </c>
      <c r="K187" s="4">
        <f t="shared" si="22"/>
        <v>1854.636457399103</v>
      </c>
      <c r="L187" s="4">
        <f t="shared" si="23"/>
        <v>5873.015448430493</v>
      </c>
      <c r="M187" s="4"/>
      <c r="N187" s="4">
        <f t="shared" si="24"/>
        <v>18237.258497757844</v>
      </c>
      <c r="O187" s="4"/>
      <c r="P187" s="4"/>
      <c r="Q187" s="4"/>
      <c r="R187" s="4"/>
      <c r="S187" s="4"/>
      <c r="T187" s="4"/>
      <c r="U187" s="4"/>
      <c r="V187" s="2">
        <v>38639.29</v>
      </c>
      <c r="W187" s="2">
        <v>0</v>
      </c>
      <c r="X187" s="2">
        <v>94868.01</v>
      </c>
      <c r="Y187" s="2">
        <v>36960.02</v>
      </c>
      <c r="Z187" s="2"/>
      <c r="AA187" s="2"/>
      <c r="AB187" s="2">
        <v>0</v>
      </c>
      <c r="AC187" s="2">
        <v>33808.2</v>
      </c>
      <c r="AD187" s="2">
        <v>10732.44</v>
      </c>
      <c r="AE187" s="2">
        <v>0</v>
      </c>
      <c r="AF187" s="2">
        <v>16047.99</v>
      </c>
      <c r="AG187" s="2">
        <v>7831.07</v>
      </c>
      <c r="AH187" s="2">
        <v>0</v>
      </c>
      <c r="AI187" s="2">
        <v>75072.54</v>
      </c>
      <c r="AJ187" s="2">
        <v>16923.22</v>
      </c>
      <c r="AK187" s="2">
        <v>94385.09</v>
      </c>
      <c r="AL187" s="2">
        <v>-98.82</v>
      </c>
      <c r="AM187" s="2">
        <v>0</v>
      </c>
    </row>
    <row r="188" spans="1:39" ht="12.75">
      <c r="A188" s="2" t="s">
        <v>110</v>
      </c>
      <c r="B188" s="2" t="s">
        <v>56</v>
      </c>
      <c r="C188" s="2" t="s">
        <v>5</v>
      </c>
      <c r="D188" s="2" t="s">
        <v>117</v>
      </c>
      <c r="E188" s="2">
        <v>152501.26</v>
      </c>
      <c r="F188" s="4">
        <f t="shared" si="17"/>
        <v>13335.31197309417</v>
      </c>
      <c r="G188" s="4">
        <f t="shared" si="18"/>
        <v>12651.449820627802</v>
      </c>
      <c r="H188" s="4">
        <f t="shared" si="19"/>
        <v>40689.798071748875</v>
      </c>
      <c r="I188" s="4">
        <f t="shared" si="20"/>
        <v>40347.866995515695</v>
      </c>
      <c r="J188" s="4">
        <f t="shared" si="21"/>
        <v>8890.20798206278</v>
      </c>
      <c r="K188" s="4">
        <f t="shared" si="22"/>
        <v>2051.586457399103</v>
      </c>
      <c r="L188" s="4">
        <f t="shared" si="23"/>
        <v>6496.690448430493</v>
      </c>
      <c r="M188" s="4"/>
      <c r="N188" s="4">
        <f t="shared" si="24"/>
        <v>20173.933497757847</v>
      </c>
      <c r="O188" s="4">
        <v>7579</v>
      </c>
      <c r="P188" s="4"/>
      <c r="Q188" s="4">
        <v>798</v>
      </c>
      <c r="R188" s="4"/>
      <c r="S188" s="4"/>
      <c r="T188" s="4"/>
      <c r="U188" s="4"/>
      <c r="V188" s="2">
        <v>43616.99</v>
      </c>
      <c r="W188" s="2">
        <v>0</v>
      </c>
      <c r="X188" s="2">
        <v>106919.8</v>
      </c>
      <c r="Y188" s="2">
        <v>41384.47</v>
      </c>
      <c r="Z188" s="2"/>
      <c r="AA188" s="2"/>
      <c r="AB188" s="2">
        <v>0</v>
      </c>
      <c r="AC188" s="2">
        <v>37699.94</v>
      </c>
      <c r="AD188" s="2">
        <v>6499.64</v>
      </c>
      <c r="AE188" s="2">
        <v>132.32</v>
      </c>
      <c r="AF188" s="2">
        <v>17896</v>
      </c>
      <c r="AG188" s="2">
        <v>7974.25</v>
      </c>
      <c r="AH188" s="2">
        <v>0</v>
      </c>
      <c r="AI188" s="2">
        <v>3766.54</v>
      </c>
      <c r="AJ188" s="2">
        <v>16696.49</v>
      </c>
      <c r="AK188" s="2">
        <v>102299.94</v>
      </c>
      <c r="AL188" s="2">
        <v>946.69</v>
      </c>
      <c r="AM188" s="2">
        <v>2786.99</v>
      </c>
    </row>
    <row r="189" spans="1:39" ht="12.75">
      <c r="A189" s="2" t="s">
        <v>110</v>
      </c>
      <c r="B189" s="2" t="s">
        <v>33</v>
      </c>
      <c r="C189" s="2" t="s">
        <v>5</v>
      </c>
      <c r="D189" s="2" t="s">
        <v>117</v>
      </c>
      <c r="E189" s="2">
        <v>31906.59</v>
      </c>
      <c r="F189" s="4">
        <f t="shared" si="17"/>
        <v>2790.038139013453</v>
      </c>
      <c r="G189" s="4">
        <f t="shared" si="18"/>
        <v>2646.9592600896863</v>
      </c>
      <c r="H189" s="4">
        <f t="shared" si="19"/>
        <v>8513.193295964125</v>
      </c>
      <c r="I189" s="4">
        <f t="shared" si="20"/>
        <v>8441.653856502242</v>
      </c>
      <c r="J189" s="4">
        <f t="shared" si="21"/>
        <v>1860.0254260089687</v>
      </c>
      <c r="K189" s="4">
        <f t="shared" si="22"/>
        <v>429.2366367713005</v>
      </c>
      <c r="L189" s="4">
        <f t="shared" si="23"/>
        <v>1359.2493497757848</v>
      </c>
      <c r="M189" s="4"/>
      <c r="N189" s="4">
        <f t="shared" si="24"/>
        <v>4220.826928251121</v>
      </c>
      <c r="O189" s="4"/>
      <c r="P189" s="4"/>
      <c r="Q189" s="4"/>
      <c r="R189" s="4"/>
      <c r="S189" s="4"/>
      <c r="T189" s="4"/>
      <c r="U189" s="4"/>
      <c r="V189" s="2">
        <v>0</v>
      </c>
      <c r="W189" s="2">
        <v>0</v>
      </c>
      <c r="X189" s="2">
        <v>19582.3</v>
      </c>
      <c r="Y189" s="2">
        <v>8100.32</v>
      </c>
      <c r="Z189" s="2"/>
      <c r="AA189" s="2"/>
      <c r="AB189" s="2">
        <v>0</v>
      </c>
      <c r="AC189" s="2">
        <v>7409.62</v>
      </c>
      <c r="AD189" s="2">
        <v>1255.86</v>
      </c>
      <c r="AE189" s="2">
        <v>2590.37</v>
      </c>
      <c r="AF189" s="2">
        <v>3516.38</v>
      </c>
      <c r="AG189" s="2">
        <v>1467.73</v>
      </c>
      <c r="AH189" s="2">
        <v>0</v>
      </c>
      <c r="AI189" s="2">
        <v>21458.42</v>
      </c>
      <c r="AJ189" s="2">
        <v>1876.03</v>
      </c>
      <c r="AK189" s="2">
        <v>14834.35</v>
      </c>
      <c r="AL189" s="2">
        <v>0</v>
      </c>
      <c r="AM189" s="2">
        <v>0</v>
      </c>
    </row>
    <row r="190" spans="1:39" ht="12.75">
      <c r="A190" s="2" t="s">
        <v>110</v>
      </c>
      <c r="B190" s="2" t="s">
        <v>55</v>
      </c>
      <c r="C190" s="2" t="s">
        <v>5</v>
      </c>
      <c r="D190" s="2" t="s">
        <v>117</v>
      </c>
      <c r="E190" s="2">
        <v>25248.19</v>
      </c>
      <c r="F190" s="4">
        <f t="shared" si="17"/>
        <v>2207.8013677130043</v>
      </c>
      <c r="G190" s="4">
        <f t="shared" si="18"/>
        <v>2094.5807847533633</v>
      </c>
      <c r="H190" s="4">
        <f t="shared" si="19"/>
        <v>6736.624686098654</v>
      </c>
      <c r="I190" s="4">
        <f t="shared" si="20"/>
        <v>6680.014394618834</v>
      </c>
      <c r="J190" s="4">
        <f t="shared" si="21"/>
        <v>1471.8675784753364</v>
      </c>
      <c r="K190" s="4">
        <f t="shared" si="22"/>
        <v>339.66174887892373</v>
      </c>
      <c r="L190" s="4">
        <f t="shared" si="23"/>
        <v>1075.5955381165918</v>
      </c>
      <c r="M190" s="4"/>
      <c r="N190" s="4">
        <f t="shared" si="24"/>
        <v>3340.007197309417</v>
      </c>
      <c r="O190" s="4"/>
      <c r="P190" s="4"/>
      <c r="Q190" s="4">
        <v>1995</v>
      </c>
      <c r="R190" s="4">
        <v>30227</v>
      </c>
      <c r="S190" s="4"/>
      <c r="T190" s="4"/>
      <c r="U190" s="4">
        <v>53538</v>
      </c>
      <c r="V190" s="2">
        <v>0</v>
      </c>
      <c r="W190" s="2">
        <v>0</v>
      </c>
      <c r="X190" s="2">
        <v>0</v>
      </c>
      <c r="Y190" s="2">
        <v>3439.4</v>
      </c>
      <c r="Z190" s="2"/>
      <c r="AA190" s="2"/>
      <c r="AB190" s="2">
        <v>0</v>
      </c>
      <c r="AC190" s="2">
        <v>3146.05</v>
      </c>
      <c r="AD190" s="2">
        <v>533.22</v>
      </c>
      <c r="AE190" s="2">
        <v>0</v>
      </c>
      <c r="AF190" s="2">
        <v>1493.08</v>
      </c>
      <c r="AG190" s="2">
        <v>0</v>
      </c>
      <c r="AH190" s="2">
        <v>0</v>
      </c>
      <c r="AI190" s="2">
        <v>0</v>
      </c>
      <c r="AJ190" s="2">
        <v>1772.91</v>
      </c>
      <c r="AK190" s="2">
        <v>9932.18</v>
      </c>
      <c r="AL190" s="2">
        <v>0</v>
      </c>
      <c r="AM190" s="2">
        <v>0</v>
      </c>
    </row>
    <row r="191" spans="1:39" ht="12.75">
      <c r="A191" s="2" t="s">
        <v>110</v>
      </c>
      <c r="B191" s="2" t="s">
        <v>14</v>
      </c>
      <c r="C191" s="2" t="s">
        <v>5</v>
      </c>
      <c r="D191" s="2" t="s">
        <v>117</v>
      </c>
      <c r="E191" s="2">
        <v>144835.69</v>
      </c>
      <c r="F191" s="4">
        <f t="shared" si="17"/>
        <v>12665.004282511212</v>
      </c>
      <c r="G191" s="4">
        <f t="shared" si="18"/>
        <v>12015.516883408072</v>
      </c>
      <c r="H191" s="4">
        <f t="shared" si="19"/>
        <v>38644.50024663677</v>
      </c>
      <c r="I191" s="4">
        <f t="shared" si="20"/>
        <v>38319.7565470852</v>
      </c>
      <c r="J191" s="4">
        <f t="shared" si="21"/>
        <v>8443.336188340807</v>
      </c>
      <c r="K191" s="4">
        <f t="shared" si="22"/>
        <v>1948.462197309417</v>
      </c>
      <c r="L191" s="4">
        <f t="shared" si="23"/>
        <v>6170.130291479821</v>
      </c>
      <c r="M191" s="4"/>
      <c r="N191" s="4">
        <f t="shared" si="24"/>
        <v>19159.8782735426</v>
      </c>
      <c r="O191" s="4"/>
      <c r="P191" s="4"/>
      <c r="Q191" s="4">
        <v>1596</v>
      </c>
      <c r="R191" s="4"/>
      <c r="S191" s="4"/>
      <c r="T191" s="4"/>
      <c r="U191" s="4"/>
      <c r="V191" s="2">
        <v>35909.86</v>
      </c>
      <c r="W191" s="2">
        <v>0</v>
      </c>
      <c r="X191" s="2">
        <v>88162.52</v>
      </c>
      <c r="Y191" s="2">
        <v>36702.58</v>
      </c>
      <c r="Z191" s="2"/>
      <c r="AA191" s="2"/>
      <c r="AB191" s="2">
        <v>0</v>
      </c>
      <c r="AC191" s="2">
        <v>33572.96</v>
      </c>
      <c r="AD191" s="2">
        <v>7377.77</v>
      </c>
      <c r="AE191" s="2">
        <v>2227.72</v>
      </c>
      <c r="AF191" s="2">
        <v>15889.61</v>
      </c>
      <c r="AG191" s="2">
        <v>6198.96</v>
      </c>
      <c r="AH191" s="2">
        <v>58692.46</v>
      </c>
      <c r="AI191" s="2">
        <v>240.36</v>
      </c>
      <c r="AJ191" s="2">
        <v>11587.4</v>
      </c>
      <c r="AK191" s="2">
        <v>70190.92</v>
      </c>
      <c r="AL191" s="2">
        <v>1262.33</v>
      </c>
      <c r="AM191" s="2">
        <v>2889.23</v>
      </c>
    </row>
    <row r="192" spans="1:39" ht="12.75">
      <c r="A192" s="2" t="s">
        <v>110</v>
      </c>
      <c r="B192" s="2" t="s">
        <v>16</v>
      </c>
      <c r="C192" s="2" t="s">
        <v>5</v>
      </c>
      <c r="D192" s="2" t="s">
        <v>117</v>
      </c>
      <c r="E192" s="2">
        <v>185153.49</v>
      </c>
      <c r="F192" s="4">
        <f t="shared" si="17"/>
        <v>16190.551816143496</v>
      </c>
      <c r="G192" s="4">
        <f t="shared" si="18"/>
        <v>15360.267107623316</v>
      </c>
      <c r="H192" s="4">
        <f t="shared" si="19"/>
        <v>49401.940156950666</v>
      </c>
      <c r="I192" s="4">
        <f t="shared" si="20"/>
        <v>48986.79780269058</v>
      </c>
      <c r="J192" s="4">
        <f t="shared" si="21"/>
        <v>10793.70121076233</v>
      </c>
      <c r="K192" s="4">
        <f t="shared" si="22"/>
        <v>2490.854125560538</v>
      </c>
      <c r="L192" s="4">
        <f t="shared" si="23"/>
        <v>7887.704730941703</v>
      </c>
      <c r="M192" s="4"/>
      <c r="N192" s="4">
        <f t="shared" si="24"/>
        <v>24493.39890134529</v>
      </c>
      <c r="O192" s="4">
        <v>390391</v>
      </c>
      <c r="P192" s="4"/>
      <c r="Q192" s="4">
        <v>1596</v>
      </c>
      <c r="R192" s="4"/>
      <c r="S192" s="4"/>
      <c r="T192" s="4"/>
      <c r="U192" s="4"/>
      <c r="V192" s="2">
        <v>50404.86</v>
      </c>
      <c r="W192" s="2">
        <v>0</v>
      </c>
      <c r="X192" s="2">
        <v>121093.82</v>
      </c>
      <c r="Y192" s="2">
        <v>49858.72</v>
      </c>
      <c r="Z192" s="2"/>
      <c r="AA192" s="2"/>
      <c r="AB192" s="2">
        <v>0</v>
      </c>
      <c r="AC192" s="2">
        <v>43317.25</v>
      </c>
      <c r="AD192" s="2">
        <v>7799</v>
      </c>
      <c r="AE192" s="2">
        <v>9526.11</v>
      </c>
      <c r="AF192" s="2">
        <v>20709.37</v>
      </c>
      <c r="AG192" s="2">
        <v>8292.66</v>
      </c>
      <c r="AH192" s="2">
        <v>0</v>
      </c>
      <c r="AI192" s="2">
        <v>128728.07</v>
      </c>
      <c r="AJ192" s="2">
        <v>16876.76</v>
      </c>
      <c r="AK192" s="2">
        <v>75214.42</v>
      </c>
      <c r="AL192" s="2">
        <v>4055.09</v>
      </c>
      <c r="AM192" s="2">
        <v>3162.83</v>
      </c>
    </row>
    <row r="193" spans="1:39" ht="12.75">
      <c r="A193" s="2" t="s">
        <v>110</v>
      </c>
      <c r="B193" s="2" t="s">
        <v>17</v>
      </c>
      <c r="C193" s="2" t="s">
        <v>5</v>
      </c>
      <c r="D193" s="2" t="s">
        <v>117</v>
      </c>
      <c r="E193" s="2">
        <v>139599.94</v>
      </c>
      <c r="F193" s="4">
        <f t="shared" si="17"/>
        <v>12207.169641255607</v>
      </c>
      <c r="G193" s="4">
        <f t="shared" si="18"/>
        <v>11581.160941704036</v>
      </c>
      <c r="H193" s="4">
        <f t="shared" si="19"/>
        <v>37247.51762331838</v>
      </c>
      <c r="I193" s="4">
        <f t="shared" si="20"/>
        <v>36934.5132735426</v>
      </c>
      <c r="J193" s="4">
        <f t="shared" si="21"/>
        <v>8138.113094170404</v>
      </c>
      <c r="K193" s="4">
        <f t="shared" si="22"/>
        <v>1878.0260986547084</v>
      </c>
      <c r="L193" s="4">
        <f t="shared" si="23"/>
        <v>5947.082645739911</v>
      </c>
      <c r="M193" s="4"/>
      <c r="N193" s="4">
        <f t="shared" si="24"/>
        <v>18467.2566367713</v>
      </c>
      <c r="O193" s="4"/>
      <c r="P193" s="4"/>
      <c r="Q193" s="4">
        <v>798</v>
      </c>
      <c r="R193" s="4">
        <v>30197</v>
      </c>
      <c r="S193" s="4"/>
      <c r="T193" s="4"/>
      <c r="U193" s="4"/>
      <c r="V193" s="2">
        <v>28124.39</v>
      </c>
      <c r="W193" s="2">
        <v>0</v>
      </c>
      <c r="X193" s="2">
        <v>68329.03</v>
      </c>
      <c r="Y193" s="2">
        <v>32765.3</v>
      </c>
      <c r="Z193" s="2"/>
      <c r="AA193" s="2"/>
      <c r="AB193" s="2">
        <v>0</v>
      </c>
      <c r="AC193" s="2">
        <v>29176.34</v>
      </c>
      <c r="AD193" s="2">
        <v>4914.44</v>
      </c>
      <c r="AE193" s="2">
        <v>0</v>
      </c>
      <c r="AF193" s="2">
        <v>13986.4</v>
      </c>
      <c r="AG193" s="2">
        <v>5923.2</v>
      </c>
      <c r="AH193" s="2">
        <v>0</v>
      </c>
      <c r="AI193" s="2">
        <v>78.54</v>
      </c>
      <c r="AJ193" s="2">
        <v>15325.57</v>
      </c>
      <c r="AK193" s="2">
        <v>72134.85</v>
      </c>
      <c r="AL193" s="2">
        <v>589.03</v>
      </c>
      <c r="AM193" s="2">
        <v>3744.42</v>
      </c>
    </row>
    <row r="194" spans="1:39" ht="12.75">
      <c r="A194" s="2" t="s">
        <v>111</v>
      </c>
      <c r="B194" s="2" t="s">
        <v>19</v>
      </c>
      <c r="C194" s="2" t="s">
        <v>5</v>
      </c>
      <c r="D194" s="2" t="s">
        <v>118</v>
      </c>
      <c r="E194" s="2">
        <v>170285.31</v>
      </c>
      <c r="F194" s="4">
        <f t="shared" si="17"/>
        <v>14890.419484304934</v>
      </c>
      <c r="G194" s="4">
        <f t="shared" si="18"/>
        <v>14126.80822869955</v>
      </c>
      <c r="H194" s="4">
        <f t="shared" si="19"/>
        <v>45434.86970852018</v>
      </c>
      <c r="I194" s="4">
        <f t="shared" si="20"/>
        <v>45053.064080717486</v>
      </c>
      <c r="J194" s="4">
        <f t="shared" si="21"/>
        <v>9926.946322869955</v>
      </c>
      <c r="K194" s="4">
        <f t="shared" si="22"/>
        <v>2290.8337668161435</v>
      </c>
      <c r="L194" s="4">
        <f t="shared" si="23"/>
        <v>7254.3069282511215</v>
      </c>
      <c r="M194" s="4"/>
      <c r="N194" s="4">
        <f t="shared" si="24"/>
        <v>22526.532040358743</v>
      </c>
      <c r="O194" s="4">
        <v>23970</v>
      </c>
      <c r="P194" s="4"/>
      <c r="Q194" s="4"/>
      <c r="R194" s="4">
        <v>2580.1</v>
      </c>
      <c r="S194" s="4">
        <v>40500</v>
      </c>
      <c r="T194" s="4"/>
      <c r="U194" s="4"/>
      <c r="V194" s="2">
        <v>43363.09</v>
      </c>
      <c r="W194" s="2">
        <v>0</v>
      </c>
      <c r="X194" s="2">
        <v>106026.79</v>
      </c>
      <c r="Y194" s="2">
        <v>43865.87</v>
      </c>
      <c r="Z194" s="2"/>
      <c r="AA194" s="2"/>
      <c r="AB194" s="2">
        <v>0</v>
      </c>
      <c r="AC194" s="2">
        <v>39552.23</v>
      </c>
      <c r="AD194" s="2">
        <v>11962.21</v>
      </c>
      <c r="AE194" s="2">
        <v>4620.44</v>
      </c>
      <c r="AF194" s="2">
        <v>18795.71</v>
      </c>
      <c r="AG194" s="2">
        <v>8507.97</v>
      </c>
      <c r="AH194" s="2">
        <v>0</v>
      </c>
      <c r="AI194" s="2">
        <v>752.4</v>
      </c>
      <c r="AJ194" s="2">
        <v>22202.05</v>
      </c>
      <c r="AK194" s="2">
        <v>101981.95</v>
      </c>
      <c r="AL194" s="2">
        <v>1257.88</v>
      </c>
      <c r="AM194" s="2">
        <v>1682</v>
      </c>
    </row>
    <row r="195" spans="1:39" ht="12.75">
      <c r="A195" s="2" t="s">
        <v>111</v>
      </c>
      <c r="B195" s="2" t="s">
        <v>56</v>
      </c>
      <c r="C195" s="2" t="s">
        <v>5</v>
      </c>
      <c r="D195" s="2" t="s">
        <v>118</v>
      </c>
      <c r="E195" s="2">
        <v>341521.62</v>
      </c>
      <c r="F195" s="4">
        <f t="shared" si="17"/>
        <v>29863.99816143498</v>
      </c>
      <c r="G195" s="4">
        <f t="shared" si="18"/>
        <v>28332.511076233186</v>
      </c>
      <c r="H195" s="4">
        <f t="shared" si="19"/>
        <v>91123.48156950672</v>
      </c>
      <c r="I195" s="4">
        <f t="shared" si="20"/>
        <v>90357.73802690583</v>
      </c>
      <c r="J195" s="4">
        <f t="shared" si="21"/>
        <v>19909.33210762332</v>
      </c>
      <c r="K195" s="4">
        <f t="shared" si="22"/>
        <v>4594.461255605382</v>
      </c>
      <c r="L195" s="4">
        <f t="shared" si="23"/>
        <v>14549.127309417041</v>
      </c>
      <c r="M195" s="4"/>
      <c r="N195" s="4">
        <f t="shared" si="24"/>
        <v>45178.86901345292</v>
      </c>
      <c r="O195" s="4">
        <v>3952</v>
      </c>
      <c r="P195" s="4"/>
      <c r="Q195" s="4"/>
      <c r="R195" s="4"/>
      <c r="S195" s="4">
        <v>25500</v>
      </c>
      <c r="T195" s="4"/>
      <c r="U195" s="4"/>
      <c r="V195" s="2">
        <v>84576.83</v>
      </c>
      <c r="W195" s="2">
        <v>0</v>
      </c>
      <c r="X195" s="2">
        <v>207123.51</v>
      </c>
      <c r="Y195" s="2">
        <v>86530.29</v>
      </c>
      <c r="Z195" s="2"/>
      <c r="AA195" s="2"/>
      <c r="AB195" s="2">
        <v>0</v>
      </c>
      <c r="AC195" s="2">
        <v>78608.1</v>
      </c>
      <c r="AD195" s="2">
        <v>23873.83</v>
      </c>
      <c r="AE195" s="2">
        <v>4496.16</v>
      </c>
      <c r="AF195" s="2">
        <v>37363.06</v>
      </c>
      <c r="AG195" s="2">
        <v>17005.79</v>
      </c>
      <c r="AH195" s="2">
        <v>0</v>
      </c>
      <c r="AI195" s="2">
        <v>2518.74</v>
      </c>
      <c r="AJ195" s="2">
        <v>45680.26</v>
      </c>
      <c r="AK195" s="2">
        <v>220191.33</v>
      </c>
      <c r="AL195" s="2">
        <v>1998.95</v>
      </c>
      <c r="AM195" s="2">
        <v>5969.44</v>
      </c>
    </row>
    <row r="196" spans="1:39" ht="12.75">
      <c r="A196" s="2" t="s">
        <v>111</v>
      </c>
      <c r="B196" s="2" t="s">
        <v>33</v>
      </c>
      <c r="C196" s="2" t="s">
        <v>5</v>
      </c>
      <c r="D196" s="2" t="s">
        <v>118</v>
      </c>
      <c r="E196" s="2">
        <v>159521.52</v>
      </c>
      <c r="F196" s="4">
        <f t="shared" si="17"/>
        <v>13949.191210762332</v>
      </c>
      <c r="G196" s="4">
        <f t="shared" si="18"/>
        <v>13233.848071748878</v>
      </c>
      <c r="H196" s="4">
        <f t="shared" si="19"/>
        <v>42562.91677130044</v>
      </c>
      <c r="I196" s="4">
        <f t="shared" si="20"/>
        <v>42205.24520179372</v>
      </c>
      <c r="J196" s="4">
        <f t="shared" si="21"/>
        <v>9299.460807174888</v>
      </c>
      <c r="K196" s="4">
        <f t="shared" si="22"/>
        <v>2146.0294170403586</v>
      </c>
      <c r="L196" s="4">
        <f t="shared" si="23"/>
        <v>6795.759820627803</v>
      </c>
      <c r="M196" s="4"/>
      <c r="N196" s="4">
        <f t="shared" si="24"/>
        <v>21102.62260089686</v>
      </c>
      <c r="O196" s="4">
        <v>5286</v>
      </c>
      <c r="P196" s="4"/>
      <c r="Q196" s="4">
        <v>1995</v>
      </c>
      <c r="R196" s="4"/>
      <c r="S196" s="4">
        <v>31947.5</v>
      </c>
      <c r="T196" s="4"/>
      <c r="U196" s="4"/>
      <c r="V196" s="2">
        <v>42446.26</v>
      </c>
      <c r="W196" s="2">
        <v>0</v>
      </c>
      <c r="X196" s="2">
        <v>104109.4</v>
      </c>
      <c r="Y196" s="2">
        <v>41731.95</v>
      </c>
      <c r="Z196" s="2"/>
      <c r="AA196" s="2"/>
      <c r="AB196" s="2">
        <v>0</v>
      </c>
      <c r="AC196" s="2">
        <v>38142.73</v>
      </c>
      <c r="AD196" s="2">
        <v>11720.66</v>
      </c>
      <c r="AE196" s="2">
        <v>0</v>
      </c>
      <c r="AF196" s="2">
        <v>18093.31</v>
      </c>
      <c r="AG196" s="2">
        <v>8337.84</v>
      </c>
      <c r="AH196" s="2">
        <v>0</v>
      </c>
      <c r="AI196" s="2">
        <v>951.85</v>
      </c>
      <c r="AJ196" s="2">
        <v>20421.65</v>
      </c>
      <c r="AK196" s="2">
        <v>110909.79</v>
      </c>
      <c r="AL196" s="2">
        <v>299.55</v>
      </c>
      <c r="AM196" s="2">
        <v>2101.72</v>
      </c>
    </row>
    <row r="197" spans="1:39" ht="12.75">
      <c r="A197" s="2" t="s">
        <v>111</v>
      </c>
      <c r="B197" s="2" t="s">
        <v>16</v>
      </c>
      <c r="C197" s="2" t="s">
        <v>5</v>
      </c>
      <c r="D197" s="2" t="s">
        <v>118</v>
      </c>
      <c r="E197" s="2">
        <v>354918.32</v>
      </c>
      <c r="F197" s="4">
        <f aca="true" t="shared" si="25" ref="F197:F223">E197/4.46*0.39</f>
        <v>31035.458475336323</v>
      </c>
      <c r="G197" s="4">
        <f aca="true" t="shared" si="26" ref="G197:G223">E197/4.46*0.37</f>
        <v>29443.89650224215</v>
      </c>
      <c r="H197" s="4">
        <f aca="true" t="shared" si="27" ref="H197:H223">E197/4.46*1.19</f>
        <v>94697.93739910313</v>
      </c>
      <c r="I197" s="4">
        <f aca="true" t="shared" si="28" ref="I197:I223">E197/4.46*1.18</f>
        <v>93902.15641255605</v>
      </c>
      <c r="J197" s="4">
        <f aca="true" t="shared" si="29" ref="J197:J223">E197/4.46*0.26</f>
        <v>20690.305650224214</v>
      </c>
      <c r="K197" s="4">
        <f aca="true" t="shared" si="30" ref="K197:K223">E197/4.46*0.06</f>
        <v>4774.685919282511</v>
      </c>
      <c r="L197" s="4">
        <f aca="true" t="shared" si="31" ref="L197:L223">E197/4.46*0.19</f>
        <v>15119.83874439462</v>
      </c>
      <c r="M197" s="4"/>
      <c r="N197" s="4">
        <f aca="true" t="shared" si="32" ref="N197:N223">E197/4.46*0.59</f>
        <v>46951.07820627803</v>
      </c>
      <c r="O197" s="4">
        <v>5070</v>
      </c>
      <c r="P197" s="4"/>
      <c r="Q197" s="4">
        <v>21091</v>
      </c>
      <c r="R197" s="4"/>
      <c r="S197" s="4"/>
      <c r="T197" s="4"/>
      <c r="U197" s="4"/>
      <c r="V197" s="2">
        <v>82637.07</v>
      </c>
      <c r="W197" s="2">
        <v>0</v>
      </c>
      <c r="X197" s="2">
        <v>202074.96</v>
      </c>
      <c r="Y197" s="2">
        <v>87482.54</v>
      </c>
      <c r="Z197" s="2"/>
      <c r="AA197" s="2"/>
      <c r="AB197" s="2">
        <v>0</v>
      </c>
      <c r="AC197" s="2">
        <v>79383.9</v>
      </c>
      <c r="AD197" s="2">
        <v>54323.72</v>
      </c>
      <c r="AE197" s="2">
        <v>5204.81</v>
      </c>
      <c r="AF197" s="2">
        <v>37715.47</v>
      </c>
      <c r="AG197" s="2">
        <v>16649.03</v>
      </c>
      <c r="AH197" s="2">
        <v>0</v>
      </c>
      <c r="AI197" s="2">
        <v>0</v>
      </c>
      <c r="AJ197" s="2">
        <v>43675.21</v>
      </c>
      <c r="AK197" s="2">
        <v>209100.93</v>
      </c>
      <c r="AL197" s="2">
        <v>2814.42</v>
      </c>
      <c r="AM197" s="2">
        <v>5726.09</v>
      </c>
    </row>
    <row r="198" spans="1:39" ht="12.75">
      <c r="A198" s="2" t="s">
        <v>111</v>
      </c>
      <c r="B198" s="2" t="s">
        <v>18</v>
      </c>
      <c r="C198" s="2" t="s">
        <v>5</v>
      </c>
      <c r="D198" s="2" t="s">
        <v>118</v>
      </c>
      <c r="E198" s="2">
        <v>241084.43</v>
      </c>
      <c r="F198" s="4">
        <f t="shared" si="25"/>
        <v>21081.373923766816</v>
      </c>
      <c r="G198" s="4">
        <f t="shared" si="26"/>
        <v>20000.277825112105</v>
      </c>
      <c r="H198" s="4">
        <f t="shared" si="27"/>
        <v>64325.21786995515</v>
      </c>
      <c r="I198" s="4">
        <f t="shared" si="28"/>
        <v>63784.669820627794</v>
      </c>
      <c r="J198" s="4">
        <f t="shared" si="29"/>
        <v>14054.249282511211</v>
      </c>
      <c r="K198" s="4">
        <f t="shared" si="30"/>
        <v>3243.288295964125</v>
      </c>
      <c r="L198" s="4">
        <f t="shared" si="31"/>
        <v>10270.412937219731</v>
      </c>
      <c r="M198" s="4"/>
      <c r="N198" s="4">
        <f t="shared" si="32"/>
        <v>31892.334910313897</v>
      </c>
      <c r="O198" s="4"/>
      <c r="P198" s="4"/>
      <c r="Q198" s="4"/>
      <c r="R198" s="4"/>
      <c r="S198" s="4"/>
      <c r="T198" s="4"/>
      <c r="U198" s="4"/>
      <c r="V198" s="2">
        <v>46405.73</v>
      </c>
      <c r="W198" s="2">
        <v>0</v>
      </c>
      <c r="X198" s="2">
        <v>112405.54</v>
      </c>
      <c r="Y198" s="2">
        <v>55110.33</v>
      </c>
      <c r="Z198" s="2"/>
      <c r="AA198" s="2"/>
      <c r="AB198" s="2">
        <v>0</v>
      </c>
      <c r="AC198" s="2">
        <v>48968.83</v>
      </c>
      <c r="AD198" s="2">
        <v>14216.46</v>
      </c>
      <c r="AE198" s="2">
        <v>2835.7</v>
      </c>
      <c r="AF198" s="2">
        <v>23191.77</v>
      </c>
      <c r="AG198" s="2">
        <v>10218.08</v>
      </c>
      <c r="AH198" s="2">
        <v>0</v>
      </c>
      <c r="AI198" s="2">
        <v>-14.05</v>
      </c>
      <c r="AJ198" s="2">
        <v>26680.64</v>
      </c>
      <c r="AK198" s="2">
        <v>118317.06</v>
      </c>
      <c r="AL198" s="2">
        <v>255.44</v>
      </c>
      <c r="AM198" s="2">
        <v>3549.47</v>
      </c>
    </row>
    <row r="199" spans="1:39" ht="12.75">
      <c r="A199" s="2" t="s">
        <v>112</v>
      </c>
      <c r="B199" s="2" t="s">
        <v>74</v>
      </c>
      <c r="C199" s="2" t="s">
        <v>5</v>
      </c>
      <c r="D199" s="2" t="s">
        <v>117</v>
      </c>
      <c r="E199" s="2">
        <v>189194.78</v>
      </c>
      <c r="F199" s="4">
        <f t="shared" si="25"/>
        <v>16543.938161434977</v>
      </c>
      <c r="G199" s="4">
        <f t="shared" si="26"/>
        <v>15695.531076233183</v>
      </c>
      <c r="H199" s="4">
        <f t="shared" si="27"/>
        <v>50480.22156950672</v>
      </c>
      <c r="I199" s="4">
        <f t="shared" si="28"/>
        <v>50056.018026905826</v>
      </c>
      <c r="J199" s="4">
        <f t="shared" si="29"/>
        <v>11029.292107623318</v>
      </c>
      <c r="K199" s="4">
        <f t="shared" si="30"/>
        <v>2545.221255605381</v>
      </c>
      <c r="L199" s="4">
        <f t="shared" si="31"/>
        <v>8059.86730941704</v>
      </c>
      <c r="M199" s="4"/>
      <c r="N199" s="4">
        <f t="shared" si="32"/>
        <v>25028.009013452913</v>
      </c>
      <c r="O199" s="4"/>
      <c r="P199" s="4"/>
      <c r="Q199" s="4"/>
      <c r="R199" s="4"/>
      <c r="S199" s="4"/>
      <c r="T199" s="4"/>
      <c r="U199" s="4"/>
      <c r="V199" s="2">
        <v>47792</v>
      </c>
      <c r="W199" s="2">
        <v>0</v>
      </c>
      <c r="X199" s="2">
        <v>117103.13</v>
      </c>
      <c r="Y199" s="2">
        <v>48404.51</v>
      </c>
      <c r="Z199" s="2"/>
      <c r="AA199" s="2"/>
      <c r="AB199" s="2">
        <v>0</v>
      </c>
      <c r="AC199" s="2">
        <v>43924.18</v>
      </c>
      <c r="AD199" s="2">
        <v>29596.55</v>
      </c>
      <c r="AE199" s="2">
        <v>9355.76</v>
      </c>
      <c r="AF199" s="2">
        <v>20887.85</v>
      </c>
      <c r="AG199" s="2">
        <v>9800.99</v>
      </c>
      <c r="AH199" s="2">
        <v>0</v>
      </c>
      <c r="AI199" s="2">
        <v>0</v>
      </c>
      <c r="AJ199" s="2">
        <v>24554.78</v>
      </c>
      <c r="AK199" s="2">
        <v>20079.31</v>
      </c>
      <c r="AL199" s="2">
        <v>689.9</v>
      </c>
      <c r="AM199" s="2">
        <v>0</v>
      </c>
    </row>
    <row r="200" spans="1:39" ht="12.75">
      <c r="A200" s="2" t="s">
        <v>112</v>
      </c>
      <c r="B200" s="2" t="s">
        <v>17</v>
      </c>
      <c r="C200" s="2" t="s">
        <v>5</v>
      </c>
      <c r="D200" s="2" t="s">
        <v>117</v>
      </c>
      <c r="E200" s="2">
        <v>38573.8</v>
      </c>
      <c r="F200" s="4">
        <f t="shared" si="25"/>
        <v>3373.045291479821</v>
      </c>
      <c r="G200" s="4">
        <f t="shared" si="26"/>
        <v>3200.0686098654714</v>
      </c>
      <c r="H200" s="4">
        <f t="shared" si="27"/>
        <v>10292.112556053813</v>
      </c>
      <c r="I200" s="4">
        <f t="shared" si="28"/>
        <v>10205.624215246638</v>
      </c>
      <c r="J200" s="4">
        <f t="shared" si="29"/>
        <v>2248.6968609865476</v>
      </c>
      <c r="K200" s="4">
        <f t="shared" si="30"/>
        <v>518.9300448430494</v>
      </c>
      <c r="L200" s="4">
        <f t="shared" si="31"/>
        <v>1643.278475336323</v>
      </c>
      <c r="M200" s="4"/>
      <c r="N200" s="4">
        <f t="shared" si="32"/>
        <v>5102.812107623319</v>
      </c>
      <c r="O200" s="4"/>
      <c r="P200" s="4"/>
      <c r="Q200" s="4"/>
      <c r="R200" s="4"/>
      <c r="S200" s="4"/>
      <c r="T200" s="4"/>
      <c r="U200" s="4"/>
      <c r="V200" s="2">
        <v>0</v>
      </c>
      <c r="W200" s="2">
        <v>0</v>
      </c>
      <c r="X200" s="2">
        <v>19436.63</v>
      </c>
      <c r="Y200" s="2">
        <v>9018.78</v>
      </c>
      <c r="Z200" s="2"/>
      <c r="AA200" s="2"/>
      <c r="AB200" s="2">
        <v>0</v>
      </c>
      <c r="AC200" s="2">
        <v>8242.14</v>
      </c>
      <c r="AD200" s="2">
        <v>5480.52</v>
      </c>
      <c r="AE200" s="2">
        <v>0</v>
      </c>
      <c r="AF200" s="2">
        <v>0</v>
      </c>
      <c r="AG200" s="2">
        <v>955.12</v>
      </c>
      <c r="AH200" s="2">
        <v>0</v>
      </c>
      <c r="AI200" s="2">
        <v>156.78</v>
      </c>
      <c r="AJ200" s="2">
        <v>0</v>
      </c>
      <c r="AK200" s="2">
        <v>0</v>
      </c>
      <c r="AL200" s="2">
        <v>0</v>
      </c>
      <c r="AM200" s="2">
        <v>0</v>
      </c>
    </row>
    <row r="201" spans="1:39" ht="12.75">
      <c r="A201" s="2" t="s">
        <v>113</v>
      </c>
      <c r="B201" s="2" t="s">
        <v>30</v>
      </c>
      <c r="C201" s="2" t="s">
        <v>28</v>
      </c>
      <c r="D201" s="2" t="s">
        <v>118</v>
      </c>
      <c r="E201" s="2">
        <v>1031179.23</v>
      </c>
      <c r="F201" s="4">
        <f t="shared" si="25"/>
        <v>90170.38109865472</v>
      </c>
      <c r="G201" s="4">
        <f t="shared" si="26"/>
        <v>85546.25899103138</v>
      </c>
      <c r="H201" s="4">
        <f t="shared" si="27"/>
        <v>275135.26540358743</v>
      </c>
      <c r="I201" s="4">
        <f t="shared" si="28"/>
        <v>272823.2043497758</v>
      </c>
      <c r="J201" s="4">
        <f t="shared" si="29"/>
        <v>60113.58739910314</v>
      </c>
      <c r="K201" s="4">
        <f t="shared" si="30"/>
        <v>13872.366322869955</v>
      </c>
      <c r="L201" s="4">
        <f t="shared" si="31"/>
        <v>43929.16002242153</v>
      </c>
      <c r="M201" s="4"/>
      <c r="N201" s="4">
        <f t="shared" si="32"/>
        <v>136411.6021748879</v>
      </c>
      <c r="O201" s="4">
        <v>7707</v>
      </c>
      <c r="P201" s="4"/>
      <c r="Q201" s="4"/>
      <c r="R201" s="4">
        <v>56371</v>
      </c>
      <c r="S201" s="4"/>
      <c r="T201" s="4">
        <v>400000</v>
      </c>
      <c r="U201" s="4"/>
      <c r="V201" s="2">
        <v>270821.48</v>
      </c>
      <c r="W201" s="2">
        <v>226392.69</v>
      </c>
      <c r="X201" s="2">
        <v>663724.33</v>
      </c>
      <c r="Y201" s="2">
        <v>268335.86</v>
      </c>
      <c r="Z201" s="2">
        <v>19679.69</v>
      </c>
      <c r="AA201" s="2">
        <v>290280</v>
      </c>
      <c r="AB201" s="2">
        <v>275237.83</v>
      </c>
      <c r="AC201" s="2">
        <v>244249.07</v>
      </c>
      <c r="AD201" s="2">
        <v>88905.46</v>
      </c>
      <c r="AE201" s="2">
        <v>375.46</v>
      </c>
      <c r="AF201" s="2">
        <v>116059.75</v>
      </c>
      <c r="AG201" s="2">
        <v>55111.65</v>
      </c>
      <c r="AH201" s="2">
        <v>0</v>
      </c>
      <c r="AI201" s="2">
        <v>0</v>
      </c>
      <c r="AJ201" s="2">
        <v>151166.56</v>
      </c>
      <c r="AK201" s="2">
        <v>427549.42</v>
      </c>
      <c r="AL201" s="2">
        <v>3034.13</v>
      </c>
      <c r="AM201" s="2">
        <v>143745.75</v>
      </c>
    </row>
    <row r="202" spans="1:39" ht="12.75">
      <c r="A202" s="2" t="s">
        <v>113</v>
      </c>
      <c r="B202" s="2" t="s">
        <v>30</v>
      </c>
      <c r="C202" s="2" t="s">
        <v>21</v>
      </c>
      <c r="D202" s="2" t="s">
        <v>118</v>
      </c>
      <c r="E202" s="2">
        <v>120246.32</v>
      </c>
      <c r="F202" s="4">
        <f t="shared" si="25"/>
        <v>10514.81273542601</v>
      </c>
      <c r="G202" s="4">
        <f t="shared" si="26"/>
        <v>9975.591569506727</v>
      </c>
      <c r="H202" s="4">
        <f t="shared" si="27"/>
        <v>32083.65937219731</v>
      </c>
      <c r="I202" s="4">
        <f t="shared" si="28"/>
        <v>31814.04878923767</v>
      </c>
      <c r="J202" s="4">
        <f t="shared" si="29"/>
        <v>7009.875156950674</v>
      </c>
      <c r="K202" s="4">
        <f t="shared" si="30"/>
        <v>1617.6634977578476</v>
      </c>
      <c r="L202" s="4">
        <f t="shared" si="31"/>
        <v>5122.601076233184</v>
      </c>
      <c r="M202" s="4"/>
      <c r="N202" s="4">
        <f t="shared" si="32"/>
        <v>15907.024394618835</v>
      </c>
      <c r="O202" s="4"/>
      <c r="P202" s="4"/>
      <c r="Q202" s="4"/>
      <c r="R202" s="4">
        <v>22922.5</v>
      </c>
      <c r="S202" s="4"/>
      <c r="T202" s="4"/>
      <c r="U202" s="4"/>
      <c r="V202" s="2">
        <v>37011.89</v>
      </c>
      <c r="W202" s="2">
        <v>-0.16</v>
      </c>
      <c r="X202" s="2">
        <v>90866.86</v>
      </c>
      <c r="Y202" s="2">
        <v>33799.62</v>
      </c>
      <c r="Z202" s="2">
        <v>1967.97</v>
      </c>
      <c r="AA202" s="2"/>
      <c r="AB202" s="2">
        <v>41985.43</v>
      </c>
      <c r="AC202" s="2">
        <v>30919.05</v>
      </c>
      <c r="AD202" s="2">
        <v>5241.51</v>
      </c>
      <c r="AE202" s="2">
        <v>0</v>
      </c>
      <c r="AF202" s="2">
        <v>0</v>
      </c>
      <c r="AG202" s="2">
        <v>7846.78</v>
      </c>
      <c r="AH202" s="2">
        <v>0</v>
      </c>
      <c r="AI202" s="2">
        <v>0</v>
      </c>
      <c r="AJ202" s="2">
        <v>14751.64</v>
      </c>
      <c r="AK202" s="2">
        <v>42289.51</v>
      </c>
      <c r="AL202" s="2">
        <v>-6.39</v>
      </c>
      <c r="AM202" s="2">
        <v>1584</v>
      </c>
    </row>
    <row r="203" spans="1:39" ht="12.75">
      <c r="A203" s="2" t="s">
        <v>113</v>
      </c>
      <c r="B203" s="2" t="s">
        <v>7</v>
      </c>
      <c r="C203" s="2" t="s">
        <v>5</v>
      </c>
      <c r="D203" s="2" t="s">
        <v>118</v>
      </c>
      <c r="E203" s="2">
        <v>580425.72</v>
      </c>
      <c r="F203" s="4">
        <f t="shared" si="25"/>
        <v>50754.71542600897</v>
      </c>
      <c r="G203" s="4">
        <f t="shared" si="26"/>
        <v>48151.90950672646</v>
      </c>
      <c r="H203" s="4">
        <f t="shared" si="27"/>
        <v>154866.9521973094</v>
      </c>
      <c r="I203" s="4">
        <f t="shared" si="28"/>
        <v>153565.54923766817</v>
      </c>
      <c r="J203" s="4">
        <f t="shared" si="29"/>
        <v>33836.476950672644</v>
      </c>
      <c r="K203" s="4">
        <f t="shared" si="30"/>
        <v>7808.417757847533</v>
      </c>
      <c r="L203" s="4">
        <f t="shared" si="31"/>
        <v>24726.656233183858</v>
      </c>
      <c r="M203" s="4"/>
      <c r="N203" s="4">
        <f t="shared" si="32"/>
        <v>76782.77461883408</v>
      </c>
      <c r="O203" s="4">
        <v>1616</v>
      </c>
      <c r="P203" s="4"/>
      <c r="Q203" s="4"/>
      <c r="R203" s="4"/>
      <c r="S203" s="4"/>
      <c r="T203" s="4"/>
      <c r="U203" s="4"/>
      <c r="V203" s="2">
        <v>161585.16</v>
      </c>
      <c r="W203" s="2">
        <v>0</v>
      </c>
      <c r="X203" s="2">
        <v>397608</v>
      </c>
      <c r="Y203" s="2">
        <v>155722.87</v>
      </c>
      <c r="Z203" s="2">
        <v>9839.85</v>
      </c>
      <c r="AA203" s="2"/>
      <c r="AB203" s="2">
        <v>137618.92</v>
      </c>
      <c r="AC203" s="2">
        <v>142160.35</v>
      </c>
      <c r="AD203" s="2">
        <v>44481.57</v>
      </c>
      <c r="AE203" s="2">
        <v>5174.44</v>
      </c>
      <c r="AF203" s="2">
        <v>55806.42</v>
      </c>
      <c r="AG203" s="2">
        <v>32596.09</v>
      </c>
      <c r="AH203" s="2">
        <v>0</v>
      </c>
      <c r="AI203" s="2">
        <v>119247.36</v>
      </c>
      <c r="AJ203" s="2">
        <v>24683.19</v>
      </c>
      <c r="AK203" s="2">
        <v>154418.69</v>
      </c>
      <c r="AL203" s="2">
        <v>2751.03</v>
      </c>
      <c r="AM203" s="2">
        <v>11892.17</v>
      </c>
    </row>
    <row r="204" spans="1:39" ht="12.75">
      <c r="A204" s="2" t="s">
        <v>113</v>
      </c>
      <c r="B204" s="2" t="s">
        <v>33</v>
      </c>
      <c r="C204" s="2" t="s">
        <v>28</v>
      </c>
      <c r="D204" s="2" t="s">
        <v>118</v>
      </c>
      <c r="E204" s="2">
        <v>175283.34</v>
      </c>
      <c r="F204" s="4">
        <f t="shared" si="25"/>
        <v>15327.466950672646</v>
      </c>
      <c r="G204" s="4">
        <f t="shared" si="26"/>
        <v>14541.443004484305</v>
      </c>
      <c r="H204" s="4">
        <f t="shared" si="27"/>
        <v>46768.42479820627</v>
      </c>
      <c r="I204" s="4">
        <f t="shared" si="28"/>
        <v>46375.4128251121</v>
      </c>
      <c r="J204" s="4">
        <f t="shared" si="29"/>
        <v>10218.311300448431</v>
      </c>
      <c r="K204" s="4">
        <f t="shared" si="30"/>
        <v>2358.071838565022</v>
      </c>
      <c r="L204" s="4">
        <f t="shared" si="31"/>
        <v>7467.227488789237</v>
      </c>
      <c r="M204" s="4"/>
      <c r="N204" s="4">
        <f t="shared" si="32"/>
        <v>23187.70641255605</v>
      </c>
      <c r="O204" s="4">
        <v>14472</v>
      </c>
      <c r="P204" s="4"/>
      <c r="Q204" s="4"/>
      <c r="R204" s="4">
        <v>10253</v>
      </c>
      <c r="S204" s="4"/>
      <c r="T204" s="4"/>
      <c r="U204" s="4"/>
      <c r="V204" s="2">
        <v>43812.04</v>
      </c>
      <c r="W204" s="2">
        <v>0</v>
      </c>
      <c r="X204" s="2">
        <v>107541.1</v>
      </c>
      <c r="Y204" s="2">
        <v>44503.79</v>
      </c>
      <c r="Z204" s="2">
        <v>3935.94</v>
      </c>
      <c r="AA204" s="2"/>
      <c r="AB204" s="4">
        <v>53341</v>
      </c>
      <c r="AC204" s="2">
        <v>40708.94</v>
      </c>
      <c r="AD204" s="2">
        <v>12368.69</v>
      </c>
      <c r="AE204" s="2">
        <v>-77.53</v>
      </c>
      <c r="AF204" s="2">
        <v>19313.89</v>
      </c>
      <c r="AG204" s="2">
        <v>8781.67</v>
      </c>
      <c r="AH204" s="2">
        <v>0</v>
      </c>
      <c r="AI204" s="2">
        <v>2519.8</v>
      </c>
      <c r="AJ204" s="2">
        <v>16265.95</v>
      </c>
      <c r="AK204" s="2">
        <v>59580.1</v>
      </c>
      <c r="AL204" s="2">
        <v>56.42</v>
      </c>
      <c r="AM204" s="2">
        <v>4842.68</v>
      </c>
    </row>
    <row r="205" spans="1:39" ht="12.75">
      <c r="A205" s="2" t="s">
        <v>113</v>
      </c>
      <c r="B205" s="2" t="s">
        <v>33</v>
      </c>
      <c r="C205" s="2" t="s">
        <v>21</v>
      </c>
      <c r="D205" s="2" t="s">
        <v>118</v>
      </c>
      <c r="E205" s="2">
        <v>272813.42</v>
      </c>
      <c r="F205" s="4">
        <f t="shared" si="25"/>
        <v>23855.88201793722</v>
      </c>
      <c r="G205" s="4">
        <f t="shared" si="26"/>
        <v>22632.503452914796</v>
      </c>
      <c r="H205" s="4">
        <f t="shared" si="27"/>
        <v>72791.02461883407</v>
      </c>
      <c r="I205" s="4">
        <f t="shared" si="28"/>
        <v>72179.33533632285</v>
      </c>
      <c r="J205" s="4">
        <f t="shared" si="29"/>
        <v>15903.92134529148</v>
      </c>
      <c r="K205" s="4">
        <f t="shared" si="30"/>
        <v>3670.135695067264</v>
      </c>
      <c r="L205" s="4">
        <f t="shared" si="31"/>
        <v>11622.096367713004</v>
      </c>
      <c r="M205" s="4"/>
      <c r="N205" s="4">
        <f t="shared" si="32"/>
        <v>36089.667668161426</v>
      </c>
      <c r="O205" s="4"/>
      <c r="P205" s="4"/>
      <c r="Q205" s="4"/>
      <c r="R205" s="4"/>
      <c r="S205" s="4"/>
      <c r="T205" s="4"/>
      <c r="U205" s="4"/>
      <c r="V205" s="2">
        <v>71134.46</v>
      </c>
      <c r="W205" s="2">
        <v>0</v>
      </c>
      <c r="X205" s="2">
        <v>174608.71</v>
      </c>
      <c r="Y205" s="2">
        <v>70746.95</v>
      </c>
      <c r="Z205" s="2"/>
      <c r="AA205" s="2"/>
      <c r="AB205" s="2">
        <v>0</v>
      </c>
      <c r="AC205" s="2">
        <v>64519.32</v>
      </c>
      <c r="AD205" s="2">
        <v>19693.32</v>
      </c>
      <c r="AE205" s="2">
        <v>19.29</v>
      </c>
      <c r="AF205" s="2">
        <v>30621.13</v>
      </c>
      <c r="AG205" s="2">
        <v>14039.21</v>
      </c>
      <c r="AH205" s="2">
        <v>0</v>
      </c>
      <c r="AI205" s="2">
        <v>0</v>
      </c>
      <c r="AJ205" s="2">
        <v>32685.05</v>
      </c>
      <c r="AK205" s="2">
        <v>160507.7</v>
      </c>
      <c r="AL205" s="2">
        <v>1852.69</v>
      </c>
      <c r="AM205" s="2">
        <v>5698.19</v>
      </c>
    </row>
    <row r="206" spans="1:39" ht="12.75">
      <c r="A206" s="2" t="s">
        <v>113</v>
      </c>
      <c r="B206" s="2" t="s">
        <v>33</v>
      </c>
      <c r="C206" s="2" t="s">
        <v>41</v>
      </c>
      <c r="D206" s="2" t="s">
        <v>118</v>
      </c>
      <c r="E206" s="2">
        <v>256795.38</v>
      </c>
      <c r="F206" s="4">
        <f t="shared" si="25"/>
        <v>22455.20139013453</v>
      </c>
      <c r="G206" s="4">
        <f t="shared" si="26"/>
        <v>21303.65260089686</v>
      </c>
      <c r="H206" s="4">
        <f t="shared" si="27"/>
        <v>68517.15295964126</v>
      </c>
      <c r="I206" s="4">
        <f t="shared" si="28"/>
        <v>67941.37856502242</v>
      </c>
      <c r="J206" s="4">
        <f t="shared" si="29"/>
        <v>14970.134260089688</v>
      </c>
      <c r="K206" s="4">
        <f t="shared" si="30"/>
        <v>3454.6463677130046</v>
      </c>
      <c r="L206" s="4">
        <f t="shared" si="31"/>
        <v>10939.713497757848</v>
      </c>
      <c r="M206" s="4"/>
      <c r="N206" s="4">
        <f t="shared" si="32"/>
        <v>33970.68928251121</v>
      </c>
      <c r="O206" s="4"/>
      <c r="P206" s="4"/>
      <c r="Q206" s="4"/>
      <c r="R206" s="4"/>
      <c r="S206" s="4"/>
      <c r="T206" s="4"/>
      <c r="U206" s="4"/>
      <c r="V206" s="2">
        <v>65037.66</v>
      </c>
      <c r="W206" s="2">
        <v>0</v>
      </c>
      <c r="X206" s="2">
        <v>158737.43</v>
      </c>
      <c r="Y206" s="2">
        <v>65994.18</v>
      </c>
      <c r="Z206" s="2"/>
      <c r="AA206" s="2"/>
      <c r="AB206" s="2">
        <v>0</v>
      </c>
      <c r="AC206" s="2">
        <v>60049.38</v>
      </c>
      <c r="AD206" s="2">
        <v>40627.56</v>
      </c>
      <c r="AE206" s="2">
        <v>2639.77</v>
      </c>
      <c r="AF206" s="2">
        <v>28426.26</v>
      </c>
      <c r="AG206" s="2">
        <v>13176.84</v>
      </c>
      <c r="AH206" s="2">
        <v>0</v>
      </c>
      <c r="AI206" s="2">
        <v>0</v>
      </c>
      <c r="AJ206" s="2">
        <v>33923.28</v>
      </c>
      <c r="AK206" s="2">
        <v>136325.25</v>
      </c>
      <c r="AL206" s="2">
        <v>-84.41</v>
      </c>
      <c r="AM206" s="2">
        <v>0</v>
      </c>
    </row>
    <row r="207" spans="1:39" ht="12.75">
      <c r="A207" s="2" t="s">
        <v>113</v>
      </c>
      <c r="B207" s="2" t="s">
        <v>15</v>
      </c>
      <c r="C207" s="2" t="s">
        <v>28</v>
      </c>
      <c r="D207" s="2" t="s">
        <v>118</v>
      </c>
      <c r="E207" s="2">
        <v>339765.3</v>
      </c>
      <c r="F207" s="4">
        <f t="shared" si="25"/>
        <v>29710.41860986547</v>
      </c>
      <c r="G207" s="4">
        <f t="shared" si="26"/>
        <v>28186.80739910314</v>
      </c>
      <c r="H207" s="4">
        <f t="shared" si="27"/>
        <v>90654.86704035875</v>
      </c>
      <c r="I207" s="4">
        <f t="shared" si="28"/>
        <v>89893.06143497757</v>
      </c>
      <c r="J207" s="4">
        <f t="shared" si="29"/>
        <v>19806.945739910316</v>
      </c>
      <c r="K207" s="4">
        <f t="shared" si="30"/>
        <v>4570.833632286995</v>
      </c>
      <c r="L207" s="4">
        <f t="shared" si="31"/>
        <v>14474.306502242152</v>
      </c>
      <c r="M207" s="4"/>
      <c r="N207" s="4">
        <f t="shared" si="32"/>
        <v>44946.530717488786</v>
      </c>
      <c r="O207" s="4"/>
      <c r="P207" s="4"/>
      <c r="Q207" s="4"/>
      <c r="R207" s="4">
        <v>16883.1</v>
      </c>
      <c r="S207" s="4"/>
      <c r="T207" s="4"/>
      <c r="U207" s="4"/>
      <c r="V207" s="2">
        <v>101427.45</v>
      </c>
      <c r="W207" s="2">
        <v>0</v>
      </c>
      <c r="X207" s="2">
        <v>250821.45</v>
      </c>
      <c r="Y207" s="2">
        <v>94405.85</v>
      </c>
      <c r="Z207" s="2"/>
      <c r="AA207" s="2"/>
      <c r="AB207" s="2">
        <v>0</v>
      </c>
      <c r="AC207" s="2">
        <v>86320.71</v>
      </c>
      <c r="AD207" s="2">
        <v>59251.56</v>
      </c>
      <c r="AE207" s="2">
        <v>399.6</v>
      </c>
      <c r="AF207" s="2">
        <v>40961</v>
      </c>
      <c r="AG207" s="2">
        <v>20369.07</v>
      </c>
      <c r="AH207" s="2">
        <v>0</v>
      </c>
      <c r="AI207" s="2">
        <v>0</v>
      </c>
      <c r="AJ207" s="2">
        <v>48522.63</v>
      </c>
      <c r="AK207" s="2">
        <v>190932.01</v>
      </c>
      <c r="AL207" s="2">
        <v>-71.56</v>
      </c>
      <c r="AM207" s="2">
        <v>3669.86</v>
      </c>
    </row>
    <row r="208" spans="1:39" ht="12.75">
      <c r="A208" s="2" t="s">
        <v>113</v>
      </c>
      <c r="B208" s="2" t="s">
        <v>15</v>
      </c>
      <c r="C208" s="2" t="s">
        <v>21</v>
      </c>
      <c r="D208" s="2" t="s">
        <v>118</v>
      </c>
      <c r="E208" s="2">
        <v>166468.97</v>
      </c>
      <c r="F208" s="4">
        <f t="shared" si="25"/>
        <v>14556.703654708519</v>
      </c>
      <c r="G208" s="4">
        <f t="shared" si="26"/>
        <v>13810.206031390133</v>
      </c>
      <c r="H208" s="4">
        <f t="shared" si="27"/>
        <v>44416.60858744394</v>
      </c>
      <c r="I208" s="4">
        <f t="shared" si="28"/>
        <v>44043.359775784746</v>
      </c>
      <c r="J208" s="4">
        <f t="shared" si="29"/>
        <v>9704.469103139014</v>
      </c>
      <c r="K208" s="4">
        <f t="shared" si="30"/>
        <v>2239.4928699551565</v>
      </c>
      <c r="L208" s="4">
        <f t="shared" si="31"/>
        <v>7091.727421524663</v>
      </c>
      <c r="M208" s="4"/>
      <c r="N208" s="4">
        <f t="shared" si="32"/>
        <v>22021.679887892373</v>
      </c>
      <c r="O208" s="4"/>
      <c r="P208" s="4">
        <v>2763.4</v>
      </c>
      <c r="Q208" s="4"/>
      <c r="R208" s="4"/>
      <c r="S208" s="4"/>
      <c r="T208" s="4"/>
      <c r="U208" s="4"/>
      <c r="V208" s="2">
        <v>42011.69</v>
      </c>
      <c r="W208" s="2">
        <v>0</v>
      </c>
      <c r="X208" s="2">
        <v>102923.5</v>
      </c>
      <c r="Y208" s="2">
        <v>42656.66</v>
      </c>
      <c r="Z208" s="2"/>
      <c r="AA208" s="2"/>
      <c r="AB208" s="2">
        <v>0</v>
      </c>
      <c r="AC208" s="2">
        <v>38709.71</v>
      </c>
      <c r="AD208" s="2">
        <v>26229.17</v>
      </c>
      <c r="AE208" s="2">
        <v>8529.29</v>
      </c>
      <c r="AF208" s="2">
        <v>18338.76</v>
      </c>
      <c r="AG208" s="2">
        <v>8124.02</v>
      </c>
      <c r="AH208" s="2">
        <v>0</v>
      </c>
      <c r="AI208" s="2">
        <v>2702.69</v>
      </c>
      <c r="AJ208" s="2">
        <v>19746.38</v>
      </c>
      <c r="AK208" s="2">
        <v>100042.31</v>
      </c>
      <c r="AL208" s="2">
        <v>2999</v>
      </c>
      <c r="AM208" s="2">
        <v>0</v>
      </c>
    </row>
    <row r="209" spans="1:39" ht="12.75">
      <c r="A209" s="2" t="s">
        <v>113</v>
      </c>
      <c r="B209" s="2" t="s">
        <v>15</v>
      </c>
      <c r="C209" s="2" t="s">
        <v>40</v>
      </c>
      <c r="D209" s="2" t="s">
        <v>118</v>
      </c>
      <c r="E209" s="2">
        <v>287373.1</v>
      </c>
      <c r="F209" s="4">
        <f t="shared" si="25"/>
        <v>25129.03789237668</v>
      </c>
      <c r="G209" s="4">
        <f t="shared" si="26"/>
        <v>23840.36928251121</v>
      </c>
      <c r="H209" s="4">
        <f t="shared" si="27"/>
        <v>76675.78228699551</v>
      </c>
      <c r="I209" s="4">
        <f t="shared" si="28"/>
        <v>76031.44798206277</v>
      </c>
      <c r="J209" s="4">
        <f t="shared" si="29"/>
        <v>16752.691928251123</v>
      </c>
      <c r="K209" s="4">
        <f t="shared" si="30"/>
        <v>3866.0058295964122</v>
      </c>
      <c r="L209" s="4">
        <f t="shared" si="31"/>
        <v>12242.351793721973</v>
      </c>
      <c r="M209" s="4"/>
      <c r="N209" s="4">
        <f t="shared" si="32"/>
        <v>38015.72399103139</v>
      </c>
      <c r="O209" s="4">
        <v>60457</v>
      </c>
      <c r="P209" s="4"/>
      <c r="Q209" s="4"/>
      <c r="R209" s="4">
        <v>22609</v>
      </c>
      <c r="S209" s="4"/>
      <c r="T209" s="4"/>
      <c r="U209" s="4"/>
      <c r="V209" s="2">
        <v>61360.49</v>
      </c>
      <c r="W209" s="2">
        <v>0</v>
      </c>
      <c r="X209" s="2">
        <v>150600.67</v>
      </c>
      <c r="Y209" s="2">
        <v>68032.46</v>
      </c>
      <c r="Z209" s="2"/>
      <c r="AA209" s="2"/>
      <c r="AB209" s="2">
        <v>0</v>
      </c>
      <c r="AC209" s="2">
        <v>62229.93</v>
      </c>
      <c r="AD209" s="2">
        <v>42719.33</v>
      </c>
      <c r="AE209" s="2">
        <v>-0.17</v>
      </c>
      <c r="AF209" s="2">
        <v>29526.55</v>
      </c>
      <c r="AG209" s="2">
        <v>12621.71</v>
      </c>
      <c r="AH209" s="2">
        <v>0</v>
      </c>
      <c r="AI209" s="2">
        <v>281</v>
      </c>
      <c r="AJ209" s="2">
        <v>39826.05</v>
      </c>
      <c r="AK209" s="2">
        <v>149392.4</v>
      </c>
      <c r="AL209" s="2">
        <v>107.41</v>
      </c>
      <c r="AM209" s="2">
        <v>-784</v>
      </c>
    </row>
    <row r="210" spans="1:39" ht="12.75">
      <c r="A210" s="2" t="s">
        <v>114</v>
      </c>
      <c r="B210" s="2" t="s">
        <v>20</v>
      </c>
      <c r="C210" s="2" t="s">
        <v>5</v>
      </c>
      <c r="D210" s="2" t="s">
        <v>117</v>
      </c>
      <c r="E210" s="2">
        <v>2417.92</v>
      </c>
      <c r="F210" s="4">
        <f t="shared" si="25"/>
        <v>211.43246636771303</v>
      </c>
      <c r="G210" s="4">
        <f t="shared" si="26"/>
        <v>200.58977578475339</v>
      </c>
      <c r="H210" s="4">
        <f t="shared" si="27"/>
        <v>645.1400896860987</v>
      </c>
      <c r="I210" s="4">
        <f t="shared" si="28"/>
        <v>639.7187443946189</v>
      </c>
      <c r="J210" s="4">
        <f t="shared" si="29"/>
        <v>140.95497757847536</v>
      </c>
      <c r="K210" s="4">
        <f t="shared" si="30"/>
        <v>32.52807174887892</v>
      </c>
      <c r="L210" s="4">
        <f t="shared" si="31"/>
        <v>103.0055605381166</v>
      </c>
      <c r="M210" s="4"/>
      <c r="N210" s="4">
        <f t="shared" si="32"/>
        <v>319.8593721973094</v>
      </c>
      <c r="O210" s="4"/>
      <c r="P210" s="4"/>
      <c r="Q210" s="4"/>
      <c r="R210" s="4"/>
      <c r="S210" s="4"/>
      <c r="T210" s="4"/>
      <c r="U210" s="4"/>
      <c r="V210" s="2">
        <v>0</v>
      </c>
      <c r="W210" s="2">
        <v>0</v>
      </c>
      <c r="X210" s="2">
        <v>0</v>
      </c>
      <c r="Y210" s="2">
        <v>0</v>
      </c>
      <c r="Z210" s="2"/>
      <c r="AA210" s="2"/>
      <c r="AB210" s="2">
        <v>0</v>
      </c>
      <c r="AC210" s="2">
        <v>639.74</v>
      </c>
      <c r="AD210" s="2">
        <v>0</v>
      </c>
      <c r="AE210" s="2">
        <v>0</v>
      </c>
      <c r="AF210" s="2">
        <v>0</v>
      </c>
      <c r="AG210" s="2">
        <v>166.6</v>
      </c>
      <c r="AH210" s="2">
        <v>0</v>
      </c>
      <c r="AI210" s="2">
        <v>0</v>
      </c>
      <c r="AJ210" s="2">
        <v>626.4</v>
      </c>
      <c r="AK210" s="2">
        <v>0</v>
      </c>
      <c r="AL210" s="2">
        <v>0</v>
      </c>
      <c r="AM210" s="2">
        <v>0</v>
      </c>
    </row>
    <row r="211" spans="1:39" ht="12.75">
      <c r="A211" s="2" t="s">
        <v>115</v>
      </c>
      <c r="B211" s="2" t="s">
        <v>19</v>
      </c>
      <c r="C211" s="2" t="s">
        <v>5</v>
      </c>
      <c r="D211" s="2" t="s">
        <v>117</v>
      </c>
      <c r="E211" s="2">
        <v>188630.57</v>
      </c>
      <c r="F211" s="4">
        <f t="shared" si="25"/>
        <v>16494.601412556058</v>
      </c>
      <c r="G211" s="4">
        <f t="shared" si="26"/>
        <v>15648.724417040361</v>
      </c>
      <c r="H211" s="4">
        <f t="shared" si="27"/>
        <v>50329.68123318386</v>
      </c>
      <c r="I211" s="4">
        <f t="shared" si="28"/>
        <v>49906.742735426014</v>
      </c>
      <c r="J211" s="4">
        <f t="shared" si="29"/>
        <v>10996.400941704038</v>
      </c>
      <c r="K211" s="4">
        <f t="shared" si="30"/>
        <v>2537.6309865470853</v>
      </c>
      <c r="L211" s="4">
        <f t="shared" si="31"/>
        <v>8035.831457399104</v>
      </c>
      <c r="M211" s="4"/>
      <c r="N211" s="4">
        <f t="shared" si="32"/>
        <v>24953.371367713007</v>
      </c>
      <c r="O211" s="4">
        <v>578246</v>
      </c>
      <c r="P211" s="4">
        <v>12796</v>
      </c>
      <c r="Q211" s="4"/>
      <c r="R211" s="4">
        <v>40882.4</v>
      </c>
      <c r="S211" s="4"/>
      <c r="T211" s="4"/>
      <c r="U211" s="4">
        <v>13299</v>
      </c>
      <c r="V211" s="2">
        <v>55067.17</v>
      </c>
      <c r="W211" s="2">
        <v>0</v>
      </c>
      <c r="X211" s="2">
        <v>135121.86</v>
      </c>
      <c r="Y211" s="2">
        <v>51626.59</v>
      </c>
      <c r="Z211" s="2"/>
      <c r="AA211" s="2"/>
      <c r="AB211" s="2">
        <v>0</v>
      </c>
      <c r="AC211" s="2">
        <v>47167.31</v>
      </c>
      <c r="AD211" s="2">
        <v>9762.31</v>
      </c>
      <c r="AE211" s="2">
        <v>2833.84</v>
      </c>
      <c r="AF211" s="2">
        <v>21820.76</v>
      </c>
      <c r="AG211" s="2">
        <v>11689.14</v>
      </c>
      <c r="AH211" s="2">
        <v>0</v>
      </c>
      <c r="AI211" s="2">
        <v>0</v>
      </c>
      <c r="AJ211" s="2">
        <v>4383.89</v>
      </c>
      <c r="AK211" s="2">
        <v>106262.43</v>
      </c>
      <c r="AL211" s="2">
        <v>0</v>
      </c>
      <c r="AM211" s="2">
        <v>1728.51</v>
      </c>
    </row>
    <row r="212" spans="1:39" ht="12.75">
      <c r="A212" s="2" t="s">
        <v>115</v>
      </c>
      <c r="B212" s="2" t="s">
        <v>13</v>
      </c>
      <c r="C212" s="2" t="s">
        <v>5</v>
      </c>
      <c r="D212" s="2" t="s">
        <v>118</v>
      </c>
      <c r="E212" s="2">
        <v>148682.79</v>
      </c>
      <c r="F212" s="4">
        <f t="shared" si="25"/>
        <v>13001.409887892378</v>
      </c>
      <c r="G212" s="4">
        <f t="shared" si="26"/>
        <v>12334.670919282513</v>
      </c>
      <c r="H212" s="4">
        <f t="shared" si="27"/>
        <v>39670.968632287</v>
      </c>
      <c r="I212" s="4">
        <f t="shared" si="28"/>
        <v>39337.599147982066</v>
      </c>
      <c r="J212" s="4">
        <f t="shared" si="29"/>
        <v>8667.606591928252</v>
      </c>
      <c r="K212" s="4">
        <f t="shared" si="30"/>
        <v>2000.2169058295965</v>
      </c>
      <c r="L212" s="4">
        <f t="shared" si="31"/>
        <v>6334.020201793723</v>
      </c>
      <c r="M212" s="4"/>
      <c r="N212" s="4">
        <f t="shared" si="32"/>
        <v>19668.799573991033</v>
      </c>
      <c r="O212" s="4"/>
      <c r="P212" s="4"/>
      <c r="Q212" s="4"/>
      <c r="R212" s="4"/>
      <c r="S212" s="4"/>
      <c r="T212" s="4"/>
      <c r="U212" s="4"/>
      <c r="V212" s="2">
        <v>45243.68</v>
      </c>
      <c r="W212" s="2">
        <v>0</v>
      </c>
      <c r="X212" s="2">
        <v>110088.82</v>
      </c>
      <c r="Y212" s="2">
        <v>41884.32</v>
      </c>
      <c r="Z212" s="2"/>
      <c r="AA212" s="2"/>
      <c r="AB212" s="2">
        <v>0</v>
      </c>
      <c r="AC212" s="2">
        <v>37397.4</v>
      </c>
      <c r="AD212" s="2">
        <v>8511.32</v>
      </c>
      <c r="AE212" s="2">
        <v>7492.84</v>
      </c>
      <c r="AF212" s="2">
        <v>17826.4</v>
      </c>
      <c r="AG212" s="2">
        <v>8474.36</v>
      </c>
      <c r="AH212" s="2">
        <v>59347.31</v>
      </c>
      <c r="AI212" s="2">
        <v>1136.72</v>
      </c>
      <c r="AJ212" s="2">
        <v>20900.43</v>
      </c>
      <c r="AK212" s="2">
        <v>91820.74</v>
      </c>
      <c r="AL212" s="2">
        <v>897.08</v>
      </c>
      <c r="AM212" s="2">
        <v>3476.18</v>
      </c>
    </row>
    <row r="213" spans="1:39" ht="12.75">
      <c r="A213" s="2" t="s">
        <v>115</v>
      </c>
      <c r="B213" s="2" t="s">
        <v>30</v>
      </c>
      <c r="C213" s="2" t="s">
        <v>5</v>
      </c>
      <c r="D213" s="2" t="s">
        <v>118</v>
      </c>
      <c r="E213" s="2">
        <v>72128.5</v>
      </c>
      <c r="F213" s="4">
        <f t="shared" si="25"/>
        <v>6307.20067264574</v>
      </c>
      <c r="G213" s="4">
        <f t="shared" si="26"/>
        <v>5983.754484304933</v>
      </c>
      <c r="H213" s="4">
        <f t="shared" si="27"/>
        <v>19245.048206278025</v>
      </c>
      <c r="I213" s="4">
        <f t="shared" si="28"/>
        <v>19083.32511210762</v>
      </c>
      <c r="J213" s="4">
        <f t="shared" si="29"/>
        <v>4204.800448430493</v>
      </c>
      <c r="K213" s="4">
        <f t="shared" si="30"/>
        <v>970.3385650224214</v>
      </c>
      <c r="L213" s="4">
        <f t="shared" si="31"/>
        <v>3072.7387892376682</v>
      </c>
      <c r="M213" s="4"/>
      <c r="N213" s="4">
        <f t="shared" si="32"/>
        <v>9541.66255605381</v>
      </c>
      <c r="O213" s="4">
        <v>3726</v>
      </c>
      <c r="P213" s="4"/>
      <c r="Q213" s="4"/>
      <c r="R213" s="4"/>
      <c r="S213" s="4"/>
      <c r="T213" s="4"/>
      <c r="U213" s="4"/>
      <c r="V213" s="2">
        <v>20847.88</v>
      </c>
      <c r="W213" s="2">
        <v>0</v>
      </c>
      <c r="X213" s="2">
        <v>51183.05</v>
      </c>
      <c r="Y213" s="2">
        <v>19637.37</v>
      </c>
      <c r="Z213" s="2"/>
      <c r="AA213" s="2"/>
      <c r="AB213" s="2">
        <v>0</v>
      </c>
      <c r="AC213" s="2">
        <v>17962.62</v>
      </c>
      <c r="AD213" s="2">
        <v>3044.52</v>
      </c>
      <c r="AE213" s="2">
        <v>0</v>
      </c>
      <c r="AF213" s="2">
        <v>8524.78</v>
      </c>
      <c r="AG213" s="2">
        <v>4387.71</v>
      </c>
      <c r="AH213" s="2">
        <v>0</v>
      </c>
      <c r="AI213" s="2">
        <v>0</v>
      </c>
      <c r="AJ213" s="2">
        <v>9727.75</v>
      </c>
      <c r="AK213" s="2">
        <v>42211.8</v>
      </c>
      <c r="AL213" s="2">
        <v>0</v>
      </c>
      <c r="AM213" s="2">
        <v>0</v>
      </c>
    </row>
    <row r="214" spans="1:39" ht="12.75">
      <c r="A214" s="2" t="s">
        <v>115</v>
      </c>
      <c r="B214" s="2" t="s">
        <v>7</v>
      </c>
      <c r="C214" s="2" t="s">
        <v>28</v>
      </c>
      <c r="D214" s="2" t="s">
        <v>118</v>
      </c>
      <c r="E214" s="2">
        <v>267107.15</v>
      </c>
      <c r="F214" s="4">
        <f t="shared" si="25"/>
        <v>23356.90325112108</v>
      </c>
      <c r="G214" s="4">
        <f t="shared" si="26"/>
        <v>22159.113340807176</v>
      </c>
      <c r="H214" s="4">
        <f t="shared" si="27"/>
        <v>71268.49966367714</v>
      </c>
      <c r="I214" s="4">
        <f t="shared" si="28"/>
        <v>70669.60470852019</v>
      </c>
      <c r="J214" s="4">
        <f t="shared" si="29"/>
        <v>15571.26883408072</v>
      </c>
      <c r="K214" s="4">
        <f t="shared" si="30"/>
        <v>3593.3697309417043</v>
      </c>
      <c r="L214" s="4">
        <f t="shared" si="31"/>
        <v>11379.004147982065</v>
      </c>
      <c r="M214" s="4"/>
      <c r="N214" s="4">
        <f t="shared" si="32"/>
        <v>35334.80235426009</v>
      </c>
      <c r="O214" s="4"/>
      <c r="P214" s="4">
        <v>14845.9</v>
      </c>
      <c r="Q214" s="4"/>
      <c r="R214" s="4"/>
      <c r="S214" s="4"/>
      <c r="T214" s="4"/>
      <c r="U214" s="4"/>
      <c r="V214" s="2">
        <v>76775.95</v>
      </c>
      <c r="W214" s="2">
        <v>0</v>
      </c>
      <c r="X214" s="2">
        <v>188482.64</v>
      </c>
      <c r="Y214" s="2">
        <v>72537.24</v>
      </c>
      <c r="Z214" s="2"/>
      <c r="AA214" s="2"/>
      <c r="AB214" s="2">
        <v>0</v>
      </c>
      <c r="AC214" s="2">
        <v>66345.13</v>
      </c>
      <c r="AD214" s="2">
        <v>45489.53</v>
      </c>
      <c r="AE214" s="2">
        <v>2768.2</v>
      </c>
      <c r="AF214" s="2">
        <v>31474.92</v>
      </c>
      <c r="AG214" s="2">
        <v>16084.4</v>
      </c>
      <c r="AH214" s="2">
        <v>0</v>
      </c>
      <c r="AI214" s="2">
        <v>0</v>
      </c>
      <c r="AJ214" s="2">
        <v>31272.94</v>
      </c>
      <c r="AK214" s="2">
        <v>154524.57</v>
      </c>
      <c r="AL214" s="2">
        <v>-0.1</v>
      </c>
      <c r="AM214" s="2">
        <v>2289.22</v>
      </c>
    </row>
    <row r="215" spans="1:39" ht="12.75">
      <c r="A215" s="2" t="s">
        <v>115</v>
      </c>
      <c r="B215" s="2" t="s">
        <v>38</v>
      </c>
      <c r="C215" s="2" t="s">
        <v>28</v>
      </c>
      <c r="D215" s="2" t="s">
        <v>118</v>
      </c>
      <c r="E215" s="2">
        <v>201938.03</v>
      </c>
      <c r="F215" s="4">
        <f t="shared" si="25"/>
        <v>17658.258228699553</v>
      </c>
      <c r="G215" s="4">
        <f t="shared" si="26"/>
        <v>16752.706524663678</v>
      </c>
      <c r="H215" s="4">
        <f t="shared" si="27"/>
        <v>53880.32639013453</v>
      </c>
      <c r="I215" s="4">
        <f t="shared" si="28"/>
        <v>53427.550538116586</v>
      </c>
      <c r="J215" s="4">
        <f t="shared" si="29"/>
        <v>11772.172152466368</v>
      </c>
      <c r="K215" s="4">
        <f t="shared" si="30"/>
        <v>2716.655112107623</v>
      </c>
      <c r="L215" s="4">
        <f t="shared" si="31"/>
        <v>8602.741188340808</v>
      </c>
      <c r="M215" s="4"/>
      <c r="N215" s="4">
        <f t="shared" si="32"/>
        <v>26713.775269058293</v>
      </c>
      <c r="O215" s="4"/>
      <c r="P215" s="4"/>
      <c r="Q215" s="4"/>
      <c r="R215" s="4"/>
      <c r="S215" s="4"/>
      <c r="T215" s="4"/>
      <c r="U215" s="4"/>
      <c r="V215" s="2">
        <v>49880.49</v>
      </c>
      <c r="W215" s="2">
        <v>0</v>
      </c>
      <c r="X215" s="2">
        <v>122404.93</v>
      </c>
      <c r="Y215" s="2">
        <v>51006.09</v>
      </c>
      <c r="Z215" s="2"/>
      <c r="AA215" s="2"/>
      <c r="AB215" s="2">
        <v>0</v>
      </c>
      <c r="AC215" s="2">
        <v>46640.33</v>
      </c>
      <c r="AD215" s="2">
        <v>32003.07</v>
      </c>
      <c r="AE215" s="2">
        <v>7453.95</v>
      </c>
      <c r="AF215" s="2">
        <v>22122.96</v>
      </c>
      <c r="AG215" s="2">
        <v>9609.52</v>
      </c>
      <c r="AH215" s="2">
        <v>0</v>
      </c>
      <c r="AI215" s="2">
        <v>0</v>
      </c>
      <c r="AJ215" s="2">
        <v>26394.66</v>
      </c>
      <c r="AK215" s="2">
        <v>111872.76</v>
      </c>
      <c r="AL215" s="2">
        <v>31.6</v>
      </c>
      <c r="AM215" s="2">
        <v>1584</v>
      </c>
    </row>
    <row r="216" spans="1:39" ht="12.75">
      <c r="A216" s="2" t="s">
        <v>115</v>
      </c>
      <c r="B216" s="2" t="s">
        <v>38</v>
      </c>
      <c r="C216" s="2" t="s">
        <v>21</v>
      </c>
      <c r="D216" s="2" t="s">
        <v>118</v>
      </c>
      <c r="E216" s="2">
        <v>240094.26</v>
      </c>
      <c r="F216" s="4">
        <f t="shared" si="25"/>
        <v>20994.78955156951</v>
      </c>
      <c r="G216" s="4">
        <f t="shared" si="26"/>
        <v>19918.133677130045</v>
      </c>
      <c r="H216" s="4">
        <f t="shared" si="27"/>
        <v>64061.02452914798</v>
      </c>
      <c r="I216" s="4">
        <f t="shared" si="28"/>
        <v>63522.69659192825</v>
      </c>
      <c r="J216" s="4">
        <f t="shared" si="29"/>
        <v>13996.526367713006</v>
      </c>
      <c r="K216" s="4">
        <f t="shared" si="30"/>
        <v>3229.9676233183854</v>
      </c>
      <c r="L216" s="4">
        <f t="shared" si="31"/>
        <v>10228.230807174888</v>
      </c>
      <c r="M216" s="4"/>
      <c r="N216" s="4">
        <f t="shared" si="32"/>
        <v>31761.348295964126</v>
      </c>
      <c r="O216" s="4"/>
      <c r="P216" s="4"/>
      <c r="Q216" s="4"/>
      <c r="R216" s="4"/>
      <c r="S216" s="4"/>
      <c r="T216" s="4"/>
      <c r="U216" s="4"/>
      <c r="V216" s="2">
        <v>74621.45</v>
      </c>
      <c r="W216" s="2">
        <v>0</v>
      </c>
      <c r="X216" s="2">
        <v>183095.37</v>
      </c>
      <c r="Y216" s="2">
        <v>67874.99</v>
      </c>
      <c r="Z216" s="2"/>
      <c r="AA216" s="2"/>
      <c r="AB216" s="2">
        <v>0</v>
      </c>
      <c r="AC216" s="2">
        <v>62004.13</v>
      </c>
      <c r="AD216" s="2">
        <v>18695.39</v>
      </c>
      <c r="AE216" s="2">
        <v>5553.28</v>
      </c>
      <c r="AF216" s="2">
        <v>29421.63</v>
      </c>
      <c r="AG216" s="2">
        <v>14665.24</v>
      </c>
      <c r="AH216" s="2">
        <v>89024.63</v>
      </c>
      <c r="AI216" s="2">
        <v>3282.12</v>
      </c>
      <c r="AJ216" s="2">
        <v>39393.68</v>
      </c>
      <c r="AK216" s="2">
        <v>168224.48</v>
      </c>
      <c r="AL216" s="2">
        <v>291.37</v>
      </c>
      <c r="AM216" s="2">
        <v>1584</v>
      </c>
    </row>
    <row r="217" spans="1:39" ht="12.75">
      <c r="A217" s="2" t="s">
        <v>115</v>
      </c>
      <c r="B217" s="2" t="s">
        <v>56</v>
      </c>
      <c r="C217" s="2" t="s">
        <v>5</v>
      </c>
      <c r="D217" s="2" t="s">
        <v>118</v>
      </c>
      <c r="E217" s="2">
        <v>281117.47</v>
      </c>
      <c r="F217" s="4">
        <f t="shared" si="25"/>
        <v>24582.02091928251</v>
      </c>
      <c r="G217" s="4">
        <f t="shared" si="26"/>
        <v>23321.40446188341</v>
      </c>
      <c r="H217" s="4">
        <f t="shared" si="27"/>
        <v>75006.67921524664</v>
      </c>
      <c r="I217" s="4">
        <f t="shared" si="28"/>
        <v>74376.37098654707</v>
      </c>
      <c r="J217" s="4">
        <f t="shared" si="29"/>
        <v>16388.01394618834</v>
      </c>
      <c r="K217" s="4">
        <f t="shared" si="30"/>
        <v>3781.849372197309</v>
      </c>
      <c r="L217" s="4">
        <f t="shared" si="31"/>
        <v>11975.856345291479</v>
      </c>
      <c r="M217" s="4"/>
      <c r="N217" s="4">
        <f t="shared" si="32"/>
        <v>37188.18549327354</v>
      </c>
      <c r="O217" s="4">
        <v>2398</v>
      </c>
      <c r="P217" s="4"/>
      <c r="Q217" s="4"/>
      <c r="R217" s="4"/>
      <c r="S217" s="4"/>
      <c r="T217" s="4"/>
      <c r="U217" s="4"/>
      <c r="V217" s="2">
        <v>75663.2</v>
      </c>
      <c r="W217" s="2">
        <v>0</v>
      </c>
      <c r="X217" s="2">
        <v>185715.02</v>
      </c>
      <c r="Y217" s="2">
        <v>73926.28</v>
      </c>
      <c r="Z217" s="2"/>
      <c r="AA217" s="2"/>
      <c r="AB217" s="2">
        <v>0</v>
      </c>
      <c r="AC217" s="2">
        <v>67589.9</v>
      </c>
      <c r="AD217" s="2">
        <v>14040.63</v>
      </c>
      <c r="AE217" s="2">
        <v>2930.03</v>
      </c>
      <c r="AF217" s="2">
        <v>32071.62</v>
      </c>
      <c r="AG217" s="2">
        <v>15244.09</v>
      </c>
      <c r="AH217" s="2">
        <v>0</v>
      </c>
      <c r="AI217" s="2">
        <v>0</v>
      </c>
      <c r="AJ217" s="2">
        <v>36935.5</v>
      </c>
      <c r="AK217" s="2">
        <v>146122.35</v>
      </c>
      <c r="AL217" s="2">
        <v>212.73</v>
      </c>
      <c r="AM217" s="2">
        <v>4781.36</v>
      </c>
    </row>
    <row r="218" spans="1:39" ht="12.75">
      <c r="A218" s="2" t="s">
        <v>115</v>
      </c>
      <c r="B218" s="2" t="s">
        <v>31</v>
      </c>
      <c r="C218" s="2" t="s">
        <v>5</v>
      </c>
      <c r="D218" s="2" t="s">
        <v>118</v>
      </c>
      <c r="E218" s="2">
        <v>41971.42</v>
      </c>
      <c r="F218" s="4">
        <f t="shared" si="25"/>
        <v>3670.146591928251</v>
      </c>
      <c r="G218" s="4">
        <f t="shared" si="26"/>
        <v>3481.9339461883405</v>
      </c>
      <c r="H218" s="4">
        <f t="shared" si="27"/>
        <v>11198.652421524663</v>
      </c>
      <c r="I218" s="4">
        <f t="shared" si="28"/>
        <v>11104.546098654706</v>
      </c>
      <c r="J218" s="4">
        <f t="shared" si="29"/>
        <v>2446.764394618834</v>
      </c>
      <c r="K218" s="4">
        <f t="shared" si="30"/>
        <v>564.6379372197308</v>
      </c>
      <c r="L218" s="4">
        <f t="shared" si="31"/>
        <v>1788.0201345291478</v>
      </c>
      <c r="M218" s="4"/>
      <c r="N218" s="4">
        <f t="shared" si="32"/>
        <v>5552.273049327353</v>
      </c>
      <c r="O218" s="4">
        <v>16656</v>
      </c>
      <c r="P218" s="4"/>
      <c r="Q218" s="4"/>
      <c r="R218" s="4"/>
      <c r="S218" s="4"/>
      <c r="T218" s="4"/>
      <c r="U218" s="4"/>
      <c r="V218" s="2">
        <v>11516.2</v>
      </c>
      <c r="W218" s="2">
        <v>0</v>
      </c>
      <c r="X218" s="2">
        <v>28295.05</v>
      </c>
      <c r="Y218" s="2">
        <v>11152.92</v>
      </c>
      <c r="Z218" s="2"/>
      <c r="AA218" s="2"/>
      <c r="AB218" s="2">
        <v>0</v>
      </c>
      <c r="AC218" s="2">
        <v>10234.34</v>
      </c>
      <c r="AD218" s="2">
        <v>1736.59</v>
      </c>
      <c r="AE218" s="2">
        <v>1285.54</v>
      </c>
      <c r="AF218" s="2">
        <v>4849.8</v>
      </c>
      <c r="AG218" s="2">
        <v>2420.74</v>
      </c>
      <c r="AH218" s="2">
        <v>0</v>
      </c>
      <c r="AI218" s="2">
        <v>0</v>
      </c>
      <c r="AJ218" s="2">
        <v>2738.92</v>
      </c>
      <c r="AK218" s="2">
        <v>27472.3</v>
      </c>
      <c r="AL218" s="2">
        <v>17.95</v>
      </c>
      <c r="AM218" s="2">
        <v>0</v>
      </c>
    </row>
    <row r="219" spans="1:39" ht="12.75">
      <c r="A219" s="2" t="s">
        <v>115</v>
      </c>
      <c r="B219" s="2" t="s">
        <v>16</v>
      </c>
      <c r="C219" s="2" t="s">
        <v>5</v>
      </c>
      <c r="D219" s="2" t="s">
        <v>118</v>
      </c>
      <c r="E219" s="2">
        <v>272064.57</v>
      </c>
      <c r="F219" s="4">
        <f t="shared" si="25"/>
        <v>23790.399618834083</v>
      </c>
      <c r="G219" s="4">
        <f t="shared" si="26"/>
        <v>22570.37912556054</v>
      </c>
      <c r="H219" s="4">
        <f t="shared" si="27"/>
        <v>72591.21934977578</v>
      </c>
      <c r="I219" s="4">
        <f t="shared" si="28"/>
        <v>71981.20910313902</v>
      </c>
      <c r="J219" s="4">
        <f t="shared" si="29"/>
        <v>15860.266412556055</v>
      </c>
      <c r="K219" s="4">
        <f t="shared" si="30"/>
        <v>3660.061479820628</v>
      </c>
      <c r="L219" s="4">
        <f t="shared" si="31"/>
        <v>11590.194686098655</v>
      </c>
      <c r="M219" s="4"/>
      <c r="N219" s="4">
        <f t="shared" si="32"/>
        <v>35990.60455156951</v>
      </c>
      <c r="O219" s="4"/>
      <c r="P219" s="4">
        <v>989.2</v>
      </c>
      <c r="Q219" s="4"/>
      <c r="R219" s="4"/>
      <c r="S219" s="4"/>
      <c r="T219" s="4"/>
      <c r="U219" s="4"/>
      <c r="V219" s="2">
        <v>72522.92</v>
      </c>
      <c r="W219" s="2">
        <v>0</v>
      </c>
      <c r="X219" s="2">
        <v>178045.28</v>
      </c>
      <c r="Y219" s="2">
        <v>71190.51</v>
      </c>
      <c r="Z219" s="2"/>
      <c r="AA219" s="2"/>
      <c r="AB219" s="2">
        <v>0</v>
      </c>
      <c r="AC219" s="2">
        <v>65166.53</v>
      </c>
      <c r="AD219" s="2">
        <v>44744.04</v>
      </c>
      <c r="AE219" s="2">
        <v>10042.77</v>
      </c>
      <c r="AF219" s="2">
        <v>30903.28</v>
      </c>
      <c r="AG219" s="2">
        <v>14589.03</v>
      </c>
      <c r="AH219" s="2">
        <v>0</v>
      </c>
      <c r="AI219" s="2">
        <v>2346.61</v>
      </c>
      <c r="AJ219" s="2">
        <v>26984.19</v>
      </c>
      <c r="AK219" s="2">
        <v>153827.34</v>
      </c>
      <c r="AL219" s="2">
        <v>324.97</v>
      </c>
      <c r="AM219" s="2">
        <v>3529.35</v>
      </c>
    </row>
    <row r="220" spans="1:39" ht="12.75">
      <c r="A220" s="2" t="s">
        <v>115</v>
      </c>
      <c r="B220" s="2" t="s">
        <v>32</v>
      </c>
      <c r="C220" s="2" t="s">
        <v>5</v>
      </c>
      <c r="D220" s="2" t="s">
        <v>117</v>
      </c>
      <c r="E220" s="2">
        <v>206527.46</v>
      </c>
      <c r="F220" s="4">
        <f t="shared" si="25"/>
        <v>18059.576098654707</v>
      </c>
      <c r="G220" s="4">
        <f t="shared" si="26"/>
        <v>17133.44399103139</v>
      </c>
      <c r="H220" s="4">
        <f t="shared" si="27"/>
        <v>55104.86040358744</v>
      </c>
      <c r="I220" s="4">
        <f t="shared" si="28"/>
        <v>54641.79434977577</v>
      </c>
      <c r="J220" s="4">
        <f t="shared" si="29"/>
        <v>12039.717399103138</v>
      </c>
      <c r="K220" s="4">
        <f t="shared" si="30"/>
        <v>2778.396322869955</v>
      </c>
      <c r="L220" s="4">
        <f t="shared" si="31"/>
        <v>8798.255022421525</v>
      </c>
      <c r="M220" s="4"/>
      <c r="N220" s="4">
        <f t="shared" si="32"/>
        <v>27320.897174887887</v>
      </c>
      <c r="O220" s="4"/>
      <c r="P220" s="4"/>
      <c r="Q220" s="4"/>
      <c r="R220" s="4"/>
      <c r="S220" s="4"/>
      <c r="T220" s="4"/>
      <c r="U220" s="4"/>
      <c r="V220" s="2">
        <v>49642.26</v>
      </c>
      <c r="W220" s="2">
        <v>0</v>
      </c>
      <c r="X220" s="2">
        <v>121829.22</v>
      </c>
      <c r="Y220" s="2">
        <v>51508.8</v>
      </c>
      <c r="Z220" s="2"/>
      <c r="AA220" s="2"/>
      <c r="AB220" s="2">
        <v>0</v>
      </c>
      <c r="AC220" s="2">
        <v>47081.33</v>
      </c>
      <c r="AD220" s="2">
        <v>8356.93</v>
      </c>
      <c r="AE220" s="2">
        <v>1691.56</v>
      </c>
      <c r="AF220" s="2">
        <v>22340.9</v>
      </c>
      <c r="AG220" s="2">
        <v>10439.76</v>
      </c>
      <c r="AH220" s="2">
        <v>0</v>
      </c>
      <c r="AI220" s="2">
        <v>238.01</v>
      </c>
      <c r="AJ220" s="2">
        <v>25612.01</v>
      </c>
      <c r="AK220" s="2">
        <v>130665.14</v>
      </c>
      <c r="AL220" s="2">
        <v>0.75</v>
      </c>
      <c r="AM220" s="2">
        <v>1579.01</v>
      </c>
    </row>
    <row r="221" spans="1:39" ht="12.75">
      <c r="A221" s="2" t="s">
        <v>115</v>
      </c>
      <c r="B221" s="2" t="s">
        <v>17</v>
      </c>
      <c r="C221" s="2" t="s">
        <v>28</v>
      </c>
      <c r="D221" s="2" t="s">
        <v>118</v>
      </c>
      <c r="E221" s="2">
        <v>351854.92</v>
      </c>
      <c r="F221" s="4">
        <f t="shared" si="25"/>
        <v>30767.582690582956</v>
      </c>
      <c r="G221" s="4">
        <f t="shared" si="26"/>
        <v>29189.75793721973</v>
      </c>
      <c r="H221" s="4">
        <f t="shared" si="27"/>
        <v>93880.57282511209</v>
      </c>
      <c r="I221" s="4">
        <f t="shared" si="28"/>
        <v>93091.66044843048</v>
      </c>
      <c r="J221" s="4">
        <f t="shared" si="29"/>
        <v>20511.721793721972</v>
      </c>
      <c r="K221" s="4">
        <f t="shared" si="30"/>
        <v>4733.474260089685</v>
      </c>
      <c r="L221" s="4">
        <f t="shared" si="31"/>
        <v>14989.33515695067</v>
      </c>
      <c r="M221" s="4"/>
      <c r="N221" s="4">
        <f t="shared" si="32"/>
        <v>46545.83022421524</v>
      </c>
      <c r="O221" s="4"/>
      <c r="P221" s="4"/>
      <c r="Q221" s="4"/>
      <c r="R221" s="4"/>
      <c r="S221" s="4"/>
      <c r="T221" s="4"/>
      <c r="U221" s="4"/>
      <c r="V221" s="2">
        <v>86629.8</v>
      </c>
      <c r="W221" s="2">
        <v>0</v>
      </c>
      <c r="X221" s="2">
        <v>212644.23</v>
      </c>
      <c r="Y221" s="2">
        <v>88737.68</v>
      </c>
      <c r="Z221" s="2"/>
      <c r="AA221" s="2"/>
      <c r="AB221" s="2">
        <v>0</v>
      </c>
      <c r="AC221" s="2">
        <v>81158.15</v>
      </c>
      <c r="AD221" s="2">
        <v>17117.27</v>
      </c>
      <c r="AE221" s="2">
        <v>2567.58</v>
      </c>
      <c r="AF221" s="2">
        <v>38495.27</v>
      </c>
      <c r="AG221" s="2">
        <v>17569.17</v>
      </c>
      <c r="AH221" s="2">
        <v>0</v>
      </c>
      <c r="AI221" s="2">
        <v>38.23</v>
      </c>
      <c r="AJ221" s="2">
        <v>47867</v>
      </c>
      <c r="AK221" s="2">
        <v>207461.21</v>
      </c>
      <c r="AL221" s="2">
        <v>321.69</v>
      </c>
      <c r="AM221" s="2">
        <v>7961.68</v>
      </c>
    </row>
    <row r="222" spans="1:39" ht="12.75">
      <c r="A222" s="2" t="s">
        <v>115</v>
      </c>
      <c r="B222" s="2" t="s">
        <v>17</v>
      </c>
      <c r="C222" s="2" t="s">
        <v>21</v>
      </c>
      <c r="D222" s="2" t="s">
        <v>118</v>
      </c>
      <c r="E222" s="2">
        <v>277448.73</v>
      </c>
      <c r="F222" s="4">
        <f t="shared" si="25"/>
        <v>24261.211816143496</v>
      </c>
      <c r="G222" s="4">
        <f t="shared" si="26"/>
        <v>23017.047107623315</v>
      </c>
      <c r="H222" s="4">
        <f t="shared" si="27"/>
        <v>74027.80015695066</v>
      </c>
      <c r="I222" s="4">
        <f t="shared" si="28"/>
        <v>73405.71780269057</v>
      </c>
      <c r="J222" s="4">
        <f t="shared" si="29"/>
        <v>16174.141210762331</v>
      </c>
      <c r="K222" s="4">
        <f t="shared" si="30"/>
        <v>3732.4941255605377</v>
      </c>
      <c r="L222" s="4">
        <f t="shared" si="31"/>
        <v>11819.564730941704</v>
      </c>
      <c r="M222" s="4"/>
      <c r="N222" s="4">
        <f t="shared" si="32"/>
        <v>36702.85890134529</v>
      </c>
      <c r="O222" s="4">
        <v>20756</v>
      </c>
      <c r="P222" s="4"/>
      <c r="Q222" s="4"/>
      <c r="R222" s="4"/>
      <c r="S222" s="4"/>
      <c r="T222" s="4"/>
      <c r="U222" s="4"/>
      <c r="V222" s="2">
        <v>64986.8</v>
      </c>
      <c r="W222" s="2">
        <v>0</v>
      </c>
      <c r="X222" s="2">
        <v>159778.12</v>
      </c>
      <c r="Y222" s="2">
        <v>68825.27</v>
      </c>
      <c r="Z222" s="2"/>
      <c r="AA222" s="2"/>
      <c r="AB222" s="2">
        <v>0</v>
      </c>
      <c r="AC222" s="2">
        <v>61076.97</v>
      </c>
      <c r="AD222" s="2">
        <v>41410.21</v>
      </c>
      <c r="AE222" s="2">
        <v>2513.61</v>
      </c>
      <c r="AF222" s="2">
        <v>29229.44</v>
      </c>
      <c r="AG222" s="2">
        <v>13418.46</v>
      </c>
      <c r="AH222" s="2">
        <v>0</v>
      </c>
      <c r="AI222" s="2">
        <v>0</v>
      </c>
      <c r="AJ222" s="2">
        <v>34946.3</v>
      </c>
      <c r="AK222" s="2">
        <v>145488.58</v>
      </c>
      <c r="AL222" s="2">
        <v>-58.41</v>
      </c>
      <c r="AM222" s="2">
        <v>1584</v>
      </c>
    </row>
    <row r="223" spans="1:39" ht="12.75">
      <c r="A223" s="2" t="s">
        <v>115</v>
      </c>
      <c r="B223" s="2" t="s">
        <v>18</v>
      </c>
      <c r="C223" s="2" t="s">
        <v>5</v>
      </c>
      <c r="D223" s="2" t="s">
        <v>117</v>
      </c>
      <c r="E223" s="2">
        <v>207823.85</v>
      </c>
      <c r="F223" s="4">
        <f t="shared" si="25"/>
        <v>18172.937556053814</v>
      </c>
      <c r="G223" s="4">
        <f t="shared" si="26"/>
        <v>17240.992040358746</v>
      </c>
      <c r="H223" s="4">
        <f t="shared" si="27"/>
        <v>55450.7581838565</v>
      </c>
      <c r="I223" s="4">
        <f t="shared" si="28"/>
        <v>54984.785426008966</v>
      </c>
      <c r="J223" s="4">
        <f t="shared" si="29"/>
        <v>12115.291704035875</v>
      </c>
      <c r="K223" s="4">
        <f t="shared" si="30"/>
        <v>2795.836547085202</v>
      </c>
      <c r="L223" s="4">
        <f t="shared" si="31"/>
        <v>8853.482399103139</v>
      </c>
      <c r="M223" s="4"/>
      <c r="N223" s="4">
        <f t="shared" si="32"/>
        <v>27492.392713004483</v>
      </c>
      <c r="O223" s="4"/>
      <c r="P223" s="4"/>
      <c r="Q223" s="4"/>
      <c r="R223" s="4"/>
      <c r="S223" s="4"/>
      <c r="T223" s="4"/>
      <c r="U223" s="4"/>
      <c r="V223" s="2">
        <v>52259.13</v>
      </c>
      <c r="W223" s="2">
        <v>0</v>
      </c>
      <c r="X223" s="2">
        <v>127820.83</v>
      </c>
      <c r="Y223" s="2">
        <v>53351.81</v>
      </c>
      <c r="Z223" s="2"/>
      <c r="AA223" s="2"/>
      <c r="AB223" s="2">
        <v>0</v>
      </c>
      <c r="AC223" s="2">
        <v>47832.35</v>
      </c>
      <c r="AD223" s="2">
        <v>32147</v>
      </c>
      <c r="AE223" s="2">
        <v>264.51</v>
      </c>
      <c r="AF223" s="2">
        <v>22793.32</v>
      </c>
      <c r="AG223" s="2">
        <v>10383.73</v>
      </c>
      <c r="AH223" s="2">
        <v>0</v>
      </c>
      <c r="AI223" s="2">
        <v>0</v>
      </c>
      <c r="AJ223" s="2">
        <v>29390.16</v>
      </c>
      <c r="AK223" s="2">
        <v>117885.05</v>
      </c>
      <c r="AL223" s="2">
        <v>-0.290000000000001</v>
      </c>
      <c r="AM223" s="2">
        <v>7700.21</v>
      </c>
    </row>
    <row r="224" spans="1:39" ht="12.75">
      <c r="A224" s="2" t="s">
        <v>3</v>
      </c>
      <c r="B224" s="2"/>
      <c r="C224" s="2"/>
      <c r="D224" s="2"/>
      <c r="E224" s="2">
        <f aca="true" t="shared" si="33" ref="E224:AM224">SUM(E5:E223)</f>
        <v>36048817.110000014</v>
      </c>
      <c r="F224" s="2">
        <f t="shared" si="33"/>
        <v>3152250.8235201803</v>
      </c>
      <c r="G224" s="2">
        <f t="shared" si="33"/>
        <v>2990596.9351345305</v>
      </c>
      <c r="H224" s="2">
        <f t="shared" si="33"/>
        <v>9618406.35894619</v>
      </c>
      <c r="I224" s="2">
        <f t="shared" si="33"/>
        <v>9537579.414753364</v>
      </c>
      <c r="J224" s="2">
        <f t="shared" si="33"/>
        <v>2101500.5490134526</v>
      </c>
      <c r="K224" s="2">
        <f t="shared" si="33"/>
        <v>484961.66515695077</v>
      </c>
      <c r="L224" s="2">
        <f t="shared" si="33"/>
        <v>1535711.9396636772</v>
      </c>
      <c r="M224" s="2">
        <f t="shared" si="33"/>
        <v>63342.363565022424</v>
      </c>
      <c r="N224" s="2">
        <f t="shared" si="33"/>
        <v>4768789.707376682</v>
      </c>
      <c r="O224" s="2"/>
      <c r="P224" s="2"/>
      <c r="Q224" s="2"/>
      <c r="R224" s="2"/>
      <c r="S224" s="2"/>
      <c r="T224" s="2"/>
      <c r="U224" s="2"/>
      <c r="V224" s="2">
        <f t="shared" si="33"/>
        <v>8875691.640000002</v>
      </c>
      <c r="W224" s="2">
        <f t="shared" si="33"/>
        <v>1592484.8499999999</v>
      </c>
      <c r="X224" s="2">
        <f t="shared" si="33"/>
        <v>22347459.65000001</v>
      </c>
      <c r="Y224" s="2">
        <f t="shared" si="33"/>
        <v>9198611.4</v>
      </c>
      <c r="Z224" s="2">
        <f t="shared" si="33"/>
        <v>200730.73</v>
      </c>
      <c r="AA224" s="2">
        <f t="shared" si="33"/>
        <v>1482708</v>
      </c>
      <c r="AB224" s="2">
        <f t="shared" si="33"/>
        <v>2752420.68</v>
      </c>
      <c r="AC224" s="2">
        <f t="shared" si="33"/>
        <v>8386463.22</v>
      </c>
      <c r="AD224" s="2">
        <f t="shared" si="33"/>
        <v>3473489.710000001</v>
      </c>
      <c r="AE224" s="2">
        <f t="shared" si="33"/>
        <v>475333.5700000001</v>
      </c>
      <c r="AF224" s="2">
        <f t="shared" si="33"/>
        <v>3807561.589999999</v>
      </c>
      <c r="AG224" s="2">
        <f t="shared" si="33"/>
        <v>1830601.3699999999</v>
      </c>
      <c r="AH224" s="2">
        <f t="shared" si="33"/>
        <v>545110.55</v>
      </c>
      <c r="AI224" s="2">
        <f t="shared" si="33"/>
        <v>752169.8099999999</v>
      </c>
      <c r="AJ224" s="2">
        <f t="shared" si="33"/>
        <v>3947734.669999999</v>
      </c>
      <c r="AK224" s="2">
        <f t="shared" si="33"/>
        <v>17477119.599999998</v>
      </c>
      <c r="AL224" s="2">
        <f t="shared" si="33"/>
        <v>100686.75000000003</v>
      </c>
      <c r="AM224" s="2">
        <f t="shared" si="33"/>
        <v>1785598.8800000004</v>
      </c>
    </row>
  </sheetData>
  <sheetProtection/>
  <mergeCells count="22">
    <mergeCell ref="AI3:AI4"/>
    <mergeCell ref="AD3:AD4"/>
    <mergeCell ref="AE3:AE4"/>
    <mergeCell ref="AF3:AF4"/>
    <mergeCell ref="AG3:AG4"/>
    <mergeCell ref="AH3:AH4"/>
    <mergeCell ref="D3:D4"/>
    <mergeCell ref="V3:V4"/>
    <mergeCell ref="W3:W4"/>
    <mergeCell ref="X3:X4"/>
    <mergeCell ref="Y3:Y4"/>
    <mergeCell ref="AC3:AC4"/>
    <mergeCell ref="A3:A4"/>
    <mergeCell ref="AM3:AM4"/>
    <mergeCell ref="Z3:AB3"/>
    <mergeCell ref="O3:U3"/>
    <mergeCell ref="AJ3:AJ4"/>
    <mergeCell ref="AK3:AK4"/>
    <mergeCell ref="AL3:AL4"/>
    <mergeCell ref="E3:N3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kupcovang</cp:lastModifiedBy>
  <dcterms:created xsi:type="dcterms:W3CDTF">2009-05-15T08:32:53Z</dcterms:created>
  <dcterms:modified xsi:type="dcterms:W3CDTF">2015-03-31T10:06:03Z</dcterms:modified>
  <cp:category/>
  <cp:version/>
  <cp:contentType/>
  <cp:contentStatus/>
</cp:coreProperties>
</file>