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ikovaon\Desktop\ДЛЯ САЙТА\Выбор ТР по домам\"/>
    </mc:Choice>
  </mc:AlternateContent>
  <xr:revisionPtr revIDLastSave="0" documentId="13_ncr:1_{198D219D-4767-4907-BDE7-EE87F3BB8C8A}" xr6:coauthVersionLast="47" xr6:coauthVersionMax="47" xr10:uidLastSave="{00000000-0000-0000-0000-000000000000}"/>
  <bookViews>
    <workbookView xWindow="1788" yWindow="0" windowWidth="20928" windowHeight="11928" xr2:uid="{885D05BF-EDED-4F97-910D-7BA91B74458B}"/>
  </bookViews>
  <sheets>
    <sheet name=" 2022" sheetId="1" r:id="rId1"/>
  </sheets>
  <externalReferences>
    <externalReference r:id="rId2"/>
  </externalReferences>
  <definedNames>
    <definedName name="_xlnm._FilterDatabase" localSheetId="0" hidden="1">' 2022'!$A$8:$BS$227</definedName>
    <definedName name="_xlnm.Print_Titles" localSheetId="0">' 2022'!$4:$6</definedName>
    <definedName name="_xlnm.Print_Area" localSheetId="0">' 2022'!$A$4:$BR$227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6" i="1" l="1"/>
  <c r="C256" i="1"/>
  <c r="D227" i="1"/>
  <c r="C227" i="1"/>
  <c r="K227" i="1" l="1"/>
  <c r="BO227" i="1"/>
  <c r="BN227" i="1"/>
  <c r="BM227" i="1"/>
  <c r="BL227" i="1"/>
  <c r="BK227" i="1"/>
  <c r="BJ227" i="1"/>
  <c r="BG227" i="1"/>
  <c r="BF227" i="1"/>
  <c r="BE227" i="1"/>
  <c r="BD227" i="1"/>
  <c r="BA227" i="1"/>
  <c r="AZ227" i="1"/>
  <c r="AY227" i="1"/>
  <c r="AX227" i="1"/>
  <c r="AW227" i="1"/>
  <c r="AV227" i="1"/>
  <c r="AS227" i="1"/>
  <c r="AR227" i="1"/>
  <c r="AQ227" i="1"/>
  <c r="AP227" i="1"/>
  <c r="AO227" i="1"/>
  <c r="AN227" i="1"/>
  <c r="AM227" i="1"/>
  <c r="AL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I227" i="1"/>
  <c r="H227" i="1"/>
  <c r="G227" i="1"/>
  <c r="F227" i="1"/>
  <c r="E227" i="1"/>
  <c r="BR226" i="1"/>
  <c r="BQ226" i="1"/>
  <c r="BP226" i="1"/>
  <c r="BS226" i="1" s="1"/>
  <c r="BU226" i="1" s="1"/>
  <c r="BR225" i="1"/>
  <c r="BQ225" i="1"/>
  <c r="BP225" i="1"/>
  <c r="BS225" i="1" s="1"/>
  <c r="BU225" i="1" s="1"/>
  <c r="BR224" i="1"/>
  <c r="BQ224" i="1"/>
  <c r="AT227" i="1"/>
  <c r="BR223" i="1"/>
  <c r="BQ223" i="1"/>
  <c r="BP223" i="1"/>
  <c r="BS223" i="1" s="1"/>
  <c r="BU223" i="1" s="1"/>
  <c r="BR222" i="1"/>
  <c r="BQ222" i="1"/>
  <c r="BP222" i="1"/>
  <c r="BS222" i="1" s="1"/>
  <c r="BU222" i="1" s="1"/>
  <c r="BR221" i="1"/>
  <c r="BQ221" i="1"/>
  <c r="BP221" i="1"/>
  <c r="BS221" i="1" s="1"/>
  <c r="BU221" i="1" s="1"/>
  <c r="BR220" i="1"/>
  <c r="BQ220" i="1"/>
  <c r="BP220" i="1"/>
  <c r="BS220" i="1" s="1"/>
  <c r="BU220" i="1" s="1"/>
  <c r="BR219" i="1"/>
  <c r="BQ219" i="1"/>
  <c r="BP219" i="1"/>
  <c r="BS219" i="1" s="1"/>
  <c r="BU219" i="1" s="1"/>
  <c r="BR218" i="1"/>
  <c r="BQ218" i="1"/>
  <c r="BP218" i="1"/>
  <c r="BS218" i="1" s="1"/>
  <c r="BU218" i="1" s="1"/>
  <c r="BR217" i="1"/>
  <c r="BQ217" i="1"/>
  <c r="BP217" i="1"/>
  <c r="BS217" i="1" s="1"/>
  <c r="BU217" i="1" s="1"/>
  <c r="BR216" i="1"/>
  <c r="BQ216" i="1"/>
  <c r="BP216" i="1"/>
  <c r="BS216" i="1" s="1"/>
  <c r="BU216" i="1" s="1"/>
  <c r="BR215" i="1"/>
  <c r="BQ215" i="1"/>
  <c r="BP215" i="1"/>
  <c r="BS215" i="1" s="1"/>
  <c r="BU215" i="1" s="1"/>
  <c r="BR214" i="1"/>
  <c r="BQ214" i="1"/>
  <c r="BP214" i="1"/>
  <c r="BS214" i="1" s="1"/>
  <c r="BU214" i="1" s="1"/>
  <c r="BR213" i="1"/>
  <c r="BQ213" i="1"/>
  <c r="BP213" i="1"/>
  <c r="BS213" i="1" s="1"/>
  <c r="BU213" i="1" s="1"/>
  <c r="BR212" i="1"/>
  <c r="BQ212" i="1"/>
  <c r="BP212" i="1"/>
  <c r="BS212" i="1" s="1"/>
  <c r="BU212" i="1" s="1"/>
  <c r="BR211" i="1"/>
  <c r="BQ211" i="1"/>
  <c r="BP211" i="1"/>
  <c r="BS211" i="1" s="1"/>
  <c r="BU211" i="1" s="1"/>
  <c r="BR210" i="1"/>
  <c r="BQ210" i="1"/>
  <c r="BP210" i="1"/>
  <c r="BS210" i="1" s="1"/>
  <c r="BU210" i="1" s="1"/>
  <c r="BR209" i="1"/>
  <c r="BQ209" i="1"/>
  <c r="BP209" i="1"/>
  <c r="BS209" i="1" s="1"/>
  <c r="BU209" i="1" s="1"/>
  <c r="BR208" i="1"/>
  <c r="BQ208" i="1"/>
  <c r="BP208" i="1"/>
  <c r="BS208" i="1" s="1"/>
  <c r="BU208" i="1" s="1"/>
  <c r="BR207" i="1"/>
  <c r="BQ207" i="1"/>
  <c r="BP207" i="1"/>
  <c r="BS207" i="1" s="1"/>
  <c r="BU207" i="1" s="1"/>
  <c r="BR206" i="1"/>
  <c r="BQ206" i="1"/>
  <c r="BP206" i="1"/>
  <c r="BS206" i="1" s="1"/>
  <c r="BU206" i="1" s="1"/>
  <c r="BR205" i="1"/>
  <c r="BQ205" i="1"/>
  <c r="BP205" i="1"/>
  <c r="BS205" i="1" s="1"/>
  <c r="BU205" i="1" s="1"/>
  <c r="BR204" i="1"/>
  <c r="BQ204" i="1"/>
  <c r="BP204" i="1"/>
  <c r="BS204" i="1" s="1"/>
  <c r="BU204" i="1" s="1"/>
  <c r="BR203" i="1"/>
  <c r="BQ203" i="1"/>
  <c r="BP203" i="1"/>
  <c r="BS203" i="1" s="1"/>
  <c r="BU203" i="1" s="1"/>
  <c r="BR202" i="1"/>
  <c r="BQ202" i="1"/>
  <c r="BP202" i="1"/>
  <c r="BS202" i="1" s="1"/>
  <c r="BU202" i="1" s="1"/>
  <c r="BR201" i="1"/>
  <c r="BQ201" i="1"/>
  <c r="BP201" i="1"/>
  <c r="BS201" i="1" s="1"/>
  <c r="BU201" i="1" s="1"/>
  <c r="BR200" i="1"/>
  <c r="BQ200" i="1"/>
  <c r="BP200" i="1"/>
  <c r="BS200" i="1" s="1"/>
  <c r="BU200" i="1" s="1"/>
  <c r="BR199" i="1"/>
  <c r="BQ199" i="1"/>
  <c r="BP199" i="1"/>
  <c r="BS199" i="1" s="1"/>
  <c r="BU199" i="1" s="1"/>
  <c r="BR198" i="1"/>
  <c r="BQ198" i="1"/>
  <c r="BP198" i="1"/>
  <c r="BS198" i="1" s="1"/>
  <c r="BU198" i="1" s="1"/>
  <c r="BR197" i="1"/>
  <c r="BQ197" i="1"/>
  <c r="BP197" i="1"/>
  <c r="BS197" i="1" s="1"/>
  <c r="BU197" i="1" s="1"/>
  <c r="BR196" i="1"/>
  <c r="BQ196" i="1"/>
  <c r="BP196" i="1"/>
  <c r="BS196" i="1" s="1"/>
  <c r="BU196" i="1" s="1"/>
  <c r="BR195" i="1"/>
  <c r="BQ195" i="1"/>
  <c r="BP195" i="1"/>
  <c r="BS195" i="1" s="1"/>
  <c r="BU195" i="1" s="1"/>
  <c r="BR194" i="1"/>
  <c r="BQ194" i="1"/>
  <c r="BP194" i="1"/>
  <c r="BS194" i="1" s="1"/>
  <c r="BU194" i="1" s="1"/>
  <c r="BR193" i="1"/>
  <c r="BQ193" i="1"/>
  <c r="BP193" i="1"/>
  <c r="BS193" i="1" s="1"/>
  <c r="BU193" i="1" s="1"/>
  <c r="BR192" i="1"/>
  <c r="BQ192" i="1"/>
  <c r="BP192" i="1"/>
  <c r="BS192" i="1" s="1"/>
  <c r="BU192" i="1" s="1"/>
  <c r="BR191" i="1"/>
  <c r="BQ191" i="1"/>
  <c r="BP191" i="1"/>
  <c r="BS191" i="1" s="1"/>
  <c r="BU191" i="1" s="1"/>
  <c r="BR190" i="1"/>
  <c r="BQ190" i="1"/>
  <c r="BP190" i="1"/>
  <c r="BS190" i="1" s="1"/>
  <c r="BU190" i="1" s="1"/>
  <c r="BR189" i="1"/>
  <c r="BQ189" i="1"/>
  <c r="BP189" i="1"/>
  <c r="BS189" i="1" s="1"/>
  <c r="BU189" i="1" s="1"/>
  <c r="BR188" i="1"/>
  <c r="BQ188" i="1"/>
  <c r="BP188" i="1"/>
  <c r="BS188" i="1" s="1"/>
  <c r="BU188" i="1" s="1"/>
  <c r="BR187" i="1"/>
  <c r="BQ187" i="1"/>
  <c r="BP187" i="1"/>
  <c r="BS187" i="1" s="1"/>
  <c r="BU187" i="1" s="1"/>
  <c r="BR186" i="1"/>
  <c r="BQ186" i="1"/>
  <c r="BP186" i="1"/>
  <c r="BS186" i="1" s="1"/>
  <c r="BU186" i="1" s="1"/>
  <c r="BR185" i="1"/>
  <c r="BQ185" i="1"/>
  <c r="BP185" i="1"/>
  <c r="BS185" i="1" s="1"/>
  <c r="BU185" i="1" s="1"/>
  <c r="BR184" i="1"/>
  <c r="BQ184" i="1"/>
  <c r="BP184" i="1"/>
  <c r="BS184" i="1" s="1"/>
  <c r="BU184" i="1" s="1"/>
  <c r="BR183" i="1"/>
  <c r="BQ183" i="1"/>
  <c r="BP183" i="1"/>
  <c r="BS183" i="1" s="1"/>
  <c r="BU183" i="1" s="1"/>
  <c r="BR182" i="1"/>
  <c r="BQ182" i="1"/>
  <c r="BP182" i="1"/>
  <c r="BS182" i="1" s="1"/>
  <c r="BU182" i="1" s="1"/>
  <c r="BR181" i="1"/>
  <c r="BQ181" i="1"/>
  <c r="BP181" i="1"/>
  <c r="BS181" i="1" s="1"/>
  <c r="BU181" i="1" s="1"/>
  <c r="BR180" i="1"/>
  <c r="BQ180" i="1"/>
  <c r="BP180" i="1"/>
  <c r="BS180" i="1" s="1"/>
  <c r="BU180" i="1" s="1"/>
  <c r="BR179" i="1"/>
  <c r="BQ179" i="1"/>
  <c r="BP179" i="1"/>
  <c r="BS179" i="1" s="1"/>
  <c r="BU179" i="1" s="1"/>
  <c r="BR178" i="1"/>
  <c r="BQ178" i="1"/>
  <c r="BP178" i="1"/>
  <c r="BS178" i="1" s="1"/>
  <c r="BU178" i="1" s="1"/>
  <c r="BR177" i="1"/>
  <c r="BQ177" i="1"/>
  <c r="BP177" i="1"/>
  <c r="BS177" i="1" s="1"/>
  <c r="BU177" i="1" s="1"/>
  <c r="BR176" i="1"/>
  <c r="BQ176" i="1"/>
  <c r="BP176" i="1"/>
  <c r="BS176" i="1" s="1"/>
  <c r="BU176" i="1" s="1"/>
  <c r="BR175" i="1"/>
  <c r="BQ175" i="1"/>
  <c r="BP175" i="1"/>
  <c r="BS175" i="1" s="1"/>
  <c r="BU175" i="1" s="1"/>
  <c r="BR174" i="1"/>
  <c r="BQ174" i="1"/>
  <c r="BP174" i="1"/>
  <c r="BS174" i="1" s="1"/>
  <c r="BU174" i="1" s="1"/>
  <c r="BR173" i="1"/>
  <c r="BQ173" i="1"/>
  <c r="BP173" i="1"/>
  <c r="BS173" i="1" s="1"/>
  <c r="BU173" i="1" s="1"/>
  <c r="BR172" i="1"/>
  <c r="BQ172" i="1"/>
  <c r="BP172" i="1"/>
  <c r="BS172" i="1" s="1"/>
  <c r="BU172" i="1" s="1"/>
  <c r="BR171" i="1"/>
  <c r="BQ171" i="1"/>
  <c r="BP171" i="1"/>
  <c r="BS171" i="1" s="1"/>
  <c r="BU171" i="1" s="1"/>
  <c r="BR170" i="1"/>
  <c r="BQ170" i="1"/>
  <c r="BP170" i="1"/>
  <c r="BS170" i="1" s="1"/>
  <c r="BU170" i="1" s="1"/>
  <c r="BR169" i="1"/>
  <c r="BQ169" i="1"/>
  <c r="BP169" i="1"/>
  <c r="BS169" i="1" s="1"/>
  <c r="BU169" i="1" s="1"/>
  <c r="BR168" i="1"/>
  <c r="BQ168" i="1"/>
  <c r="BP168" i="1"/>
  <c r="BS168" i="1" s="1"/>
  <c r="BU168" i="1" s="1"/>
  <c r="BR167" i="1"/>
  <c r="BQ167" i="1"/>
  <c r="BP167" i="1"/>
  <c r="BS167" i="1" s="1"/>
  <c r="BU167" i="1" s="1"/>
  <c r="BR166" i="1"/>
  <c r="BQ166" i="1"/>
  <c r="BP166" i="1"/>
  <c r="BS166" i="1" s="1"/>
  <c r="BU166" i="1" s="1"/>
  <c r="BR165" i="1"/>
  <c r="BQ165" i="1"/>
  <c r="BP165" i="1"/>
  <c r="BS165" i="1" s="1"/>
  <c r="BU165" i="1" s="1"/>
  <c r="BR164" i="1"/>
  <c r="BQ164" i="1"/>
  <c r="BP164" i="1"/>
  <c r="BS164" i="1" s="1"/>
  <c r="BU164" i="1" s="1"/>
  <c r="BR163" i="1"/>
  <c r="BQ163" i="1"/>
  <c r="BP163" i="1"/>
  <c r="BS163" i="1" s="1"/>
  <c r="BU163" i="1" s="1"/>
  <c r="BR162" i="1"/>
  <c r="BQ162" i="1"/>
  <c r="BP162" i="1"/>
  <c r="BS162" i="1" s="1"/>
  <c r="BU162" i="1" s="1"/>
  <c r="BR161" i="1"/>
  <c r="BQ161" i="1"/>
  <c r="BP161" i="1"/>
  <c r="BS161" i="1" s="1"/>
  <c r="BU161" i="1" s="1"/>
  <c r="BR160" i="1"/>
  <c r="BQ160" i="1"/>
  <c r="BP160" i="1"/>
  <c r="BS160" i="1" s="1"/>
  <c r="BU160" i="1" s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BR159" i="1"/>
  <c r="BQ159" i="1"/>
  <c r="BP159" i="1"/>
  <c r="BS159" i="1" s="1"/>
  <c r="BU159" i="1" s="1"/>
  <c r="BR158" i="1"/>
  <c r="BQ158" i="1"/>
  <c r="BP158" i="1"/>
  <c r="BS158" i="1" s="1"/>
  <c r="BU158" i="1" s="1"/>
  <c r="BR157" i="1"/>
  <c r="BQ157" i="1"/>
  <c r="BP157" i="1"/>
  <c r="BS157" i="1" s="1"/>
  <c r="BU157" i="1" s="1"/>
  <c r="BR156" i="1"/>
  <c r="BQ156" i="1"/>
  <c r="BP156" i="1"/>
  <c r="BS156" i="1" s="1"/>
  <c r="BU156" i="1" s="1"/>
  <c r="BR155" i="1"/>
  <c r="BQ155" i="1"/>
  <c r="BP155" i="1"/>
  <c r="BS155" i="1" s="1"/>
  <c r="BU155" i="1" s="1"/>
  <c r="BR154" i="1"/>
  <c r="BQ154" i="1"/>
  <c r="BP154" i="1"/>
  <c r="BS154" i="1" s="1"/>
  <c r="BU154" i="1" s="1"/>
  <c r="BR153" i="1"/>
  <c r="BQ153" i="1"/>
  <c r="BP153" i="1"/>
  <c r="BS153" i="1" s="1"/>
  <c r="BU153" i="1" s="1"/>
  <c r="BR152" i="1"/>
  <c r="BQ152" i="1"/>
  <c r="BP152" i="1"/>
  <c r="BS152" i="1" s="1"/>
  <c r="BU152" i="1" s="1"/>
  <c r="BR151" i="1"/>
  <c r="BQ151" i="1"/>
  <c r="BP151" i="1"/>
  <c r="BS151" i="1" s="1"/>
  <c r="BU151" i="1" s="1"/>
  <c r="BR150" i="1"/>
  <c r="BQ150" i="1"/>
  <c r="BP150" i="1"/>
  <c r="BS150" i="1" s="1"/>
  <c r="BU150" i="1" s="1"/>
  <c r="BR149" i="1"/>
  <c r="BQ149" i="1"/>
  <c r="BP149" i="1"/>
  <c r="BS149" i="1" s="1"/>
  <c r="BU149" i="1" s="1"/>
  <c r="BR148" i="1"/>
  <c r="BQ148" i="1"/>
  <c r="BP148" i="1"/>
  <c r="BS148" i="1" s="1"/>
  <c r="BU148" i="1" s="1"/>
  <c r="BR147" i="1"/>
  <c r="BQ147" i="1"/>
  <c r="BP147" i="1"/>
  <c r="BS147" i="1" s="1"/>
  <c r="BU147" i="1" s="1"/>
  <c r="BR146" i="1"/>
  <c r="BQ146" i="1"/>
  <c r="BP146" i="1"/>
  <c r="BS146" i="1" s="1"/>
  <c r="BU146" i="1" s="1"/>
  <c r="BR145" i="1"/>
  <c r="BQ145" i="1"/>
  <c r="BP145" i="1"/>
  <c r="BS145" i="1" s="1"/>
  <c r="BU145" i="1" s="1"/>
  <c r="BR144" i="1"/>
  <c r="BQ144" i="1"/>
  <c r="BP144" i="1"/>
  <c r="BS144" i="1" s="1"/>
  <c r="BU144" i="1" s="1"/>
  <c r="BR143" i="1"/>
  <c r="BQ143" i="1"/>
  <c r="BP143" i="1"/>
  <c r="BS143" i="1" s="1"/>
  <c r="BU143" i="1" s="1"/>
  <c r="BR142" i="1"/>
  <c r="BQ142" i="1"/>
  <c r="BP142" i="1"/>
  <c r="BS142" i="1" s="1"/>
  <c r="BU142" i="1" s="1"/>
  <c r="BR141" i="1"/>
  <c r="BQ141" i="1"/>
  <c r="BP141" i="1"/>
  <c r="BS141" i="1" s="1"/>
  <c r="BU141" i="1" s="1"/>
  <c r="BR140" i="1"/>
  <c r="BQ140" i="1"/>
  <c r="BP140" i="1"/>
  <c r="BS140" i="1" s="1"/>
  <c r="BU140" i="1" s="1"/>
  <c r="BR139" i="1"/>
  <c r="BQ139" i="1"/>
  <c r="BP139" i="1"/>
  <c r="BS139" i="1" s="1"/>
  <c r="BU139" i="1" s="1"/>
  <c r="BR138" i="1"/>
  <c r="BQ138" i="1"/>
  <c r="BP138" i="1"/>
  <c r="BS138" i="1" s="1"/>
  <c r="BU138" i="1" s="1"/>
  <c r="BR137" i="1"/>
  <c r="BQ137" i="1"/>
  <c r="BP137" i="1"/>
  <c r="BS137" i="1" s="1"/>
  <c r="BU137" i="1" s="1"/>
  <c r="BR136" i="1"/>
  <c r="BQ136" i="1"/>
  <c r="BP136" i="1"/>
  <c r="BS136" i="1" s="1"/>
  <c r="BU136" i="1" s="1"/>
  <c r="BR135" i="1"/>
  <c r="BQ135" i="1"/>
  <c r="BP135" i="1"/>
  <c r="BS135" i="1" s="1"/>
  <c r="BU135" i="1" s="1"/>
  <c r="BR134" i="1"/>
  <c r="BQ134" i="1"/>
  <c r="BP134" i="1"/>
  <c r="BS134" i="1" s="1"/>
  <c r="BU134" i="1" s="1"/>
  <c r="BR133" i="1"/>
  <c r="BQ133" i="1"/>
  <c r="BP133" i="1"/>
  <c r="BS133" i="1" s="1"/>
  <c r="BU133" i="1" s="1"/>
  <c r="BR132" i="1"/>
  <c r="BQ132" i="1"/>
  <c r="BP132" i="1"/>
  <c r="BS132" i="1" s="1"/>
  <c r="BU132" i="1" s="1"/>
  <c r="BR131" i="1"/>
  <c r="BQ131" i="1"/>
  <c r="BP131" i="1"/>
  <c r="BS131" i="1" s="1"/>
  <c r="BU131" i="1" s="1"/>
  <c r="BR130" i="1"/>
  <c r="BQ130" i="1"/>
  <c r="BP130" i="1"/>
  <c r="BS130" i="1" s="1"/>
  <c r="BU130" i="1" s="1"/>
  <c r="BR129" i="1"/>
  <c r="BQ129" i="1"/>
  <c r="BP129" i="1"/>
  <c r="BS129" i="1" s="1"/>
  <c r="BU129" i="1" s="1"/>
  <c r="BR128" i="1"/>
  <c r="BQ128" i="1"/>
  <c r="AJ227" i="1"/>
  <c r="BR127" i="1"/>
  <c r="BQ127" i="1"/>
  <c r="J227" i="1"/>
  <c r="BR126" i="1"/>
  <c r="BQ126" i="1"/>
  <c r="BP126" i="1"/>
  <c r="BS126" i="1" s="1"/>
  <c r="BU126" i="1" s="1"/>
  <c r="BR125" i="1"/>
  <c r="BQ125" i="1"/>
  <c r="BP125" i="1"/>
  <c r="BS125" i="1" s="1"/>
  <c r="BU125" i="1" s="1"/>
  <c r="BR124" i="1"/>
  <c r="BQ124" i="1"/>
  <c r="BP124" i="1"/>
  <c r="BS124" i="1" s="1"/>
  <c r="BU124" i="1" s="1"/>
  <c r="BR123" i="1"/>
  <c r="BQ123" i="1"/>
  <c r="BP123" i="1"/>
  <c r="BS123" i="1" s="1"/>
  <c r="BU123" i="1" s="1"/>
  <c r="BR122" i="1"/>
  <c r="BQ122" i="1"/>
  <c r="BP122" i="1"/>
  <c r="BS122" i="1" s="1"/>
  <c r="BU122" i="1" s="1"/>
  <c r="BR121" i="1"/>
  <c r="BQ121" i="1"/>
  <c r="BP121" i="1"/>
  <c r="BS121" i="1" s="1"/>
  <c r="BU121" i="1" s="1"/>
  <c r="BR120" i="1"/>
  <c r="BQ120" i="1"/>
  <c r="BP120" i="1"/>
  <c r="BS120" i="1" s="1"/>
  <c r="BU120" i="1" s="1"/>
  <c r="BR119" i="1"/>
  <c r="BQ119" i="1"/>
  <c r="BP119" i="1"/>
  <c r="BS119" i="1" s="1"/>
  <c r="BU119" i="1" s="1"/>
  <c r="BR118" i="1"/>
  <c r="BQ118" i="1"/>
  <c r="BP118" i="1"/>
  <c r="BS118" i="1" s="1"/>
  <c r="BU118" i="1" s="1"/>
  <c r="BR117" i="1"/>
  <c r="BQ117" i="1"/>
  <c r="BP117" i="1"/>
  <c r="BS117" i="1" s="1"/>
  <c r="BU117" i="1" s="1"/>
  <c r="BR116" i="1"/>
  <c r="BQ116" i="1"/>
  <c r="BP116" i="1"/>
  <c r="BS116" i="1" s="1"/>
  <c r="BU116" i="1" s="1"/>
  <c r="BR115" i="1"/>
  <c r="BQ115" i="1"/>
  <c r="BP115" i="1"/>
  <c r="BS115" i="1" s="1"/>
  <c r="BU115" i="1" s="1"/>
  <c r="BR114" i="1"/>
  <c r="BQ114" i="1"/>
  <c r="BP114" i="1"/>
  <c r="BS114" i="1" s="1"/>
  <c r="BU114" i="1" s="1"/>
  <c r="BR113" i="1"/>
  <c r="BQ113" i="1"/>
  <c r="BP113" i="1"/>
  <c r="BS113" i="1" s="1"/>
  <c r="BU113" i="1" s="1"/>
  <c r="BR112" i="1"/>
  <c r="BQ112" i="1"/>
  <c r="BP112" i="1"/>
  <c r="BS112" i="1" s="1"/>
  <c r="BU112" i="1" s="1"/>
  <c r="BR111" i="1"/>
  <c r="BQ111" i="1"/>
  <c r="BP111" i="1"/>
  <c r="BS111" i="1" s="1"/>
  <c r="BU111" i="1" s="1"/>
  <c r="BR110" i="1"/>
  <c r="BQ110" i="1"/>
  <c r="BP110" i="1"/>
  <c r="BS110" i="1" s="1"/>
  <c r="BU110" i="1" s="1"/>
  <c r="BR109" i="1"/>
  <c r="BQ109" i="1"/>
  <c r="BP109" i="1"/>
  <c r="BS109" i="1" s="1"/>
  <c r="BU109" i="1" s="1"/>
  <c r="BR108" i="1"/>
  <c r="BQ108" i="1"/>
  <c r="BP108" i="1"/>
  <c r="BS108" i="1" s="1"/>
  <c r="BU108" i="1" s="1"/>
  <c r="BR107" i="1"/>
  <c r="BQ107" i="1"/>
  <c r="BP107" i="1"/>
  <c r="BS107" i="1" s="1"/>
  <c r="BU107" i="1" s="1"/>
  <c r="BR106" i="1"/>
  <c r="BQ106" i="1"/>
  <c r="BP106" i="1"/>
  <c r="BS106" i="1" s="1"/>
  <c r="BU106" i="1" s="1"/>
  <c r="BR105" i="1"/>
  <c r="BQ105" i="1"/>
  <c r="BP105" i="1"/>
  <c r="BS105" i="1" s="1"/>
  <c r="BU105" i="1" s="1"/>
  <c r="BR104" i="1"/>
  <c r="BQ104" i="1"/>
  <c r="BP104" i="1"/>
  <c r="BS104" i="1" s="1"/>
  <c r="BU104" i="1" s="1"/>
  <c r="BR103" i="1"/>
  <c r="BQ103" i="1"/>
  <c r="BP103" i="1"/>
  <c r="BS103" i="1" s="1"/>
  <c r="BU103" i="1" s="1"/>
  <c r="BR102" i="1"/>
  <c r="BQ102" i="1"/>
  <c r="BP102" i="1"/>
  <c r="BS102" i="1" s="1"/>
  <c r="BU102" i="1" s="1"/>
  <c r="BR101" i="1"/>
  <c r="BQ101" i="1"/>
  <c r="BP101" i="1"/>
  <c r="BS101" i="1" s="1"/>
  <c r="BU101" i="1" s="1"/>
  <c r="BR100" i="1"/>
  <c r="BQ100" i="1"/>
  <c r="BP100" i="1"/>
  <c r="BS100" i="1" s="1"/>
  <c r="BU100" i="1" s="1"/>
  <c r="BR99" i="1"/>
  <c r="BQ99" i="1"/>
  <c r="BP99" i="1"/>
  <c r="BS99" i="1" s="1"/>
  <c r="BU99" i="1" s="1"/>
  <c r="BR98" i="1"/>
  <c r="BQ98" i="1"/>
  <c r="BP98" i="1"/>
  <c r="BS98" i="1" s="1"/>
  <c r="BU98" i="1" s="1"/>
  <c r="BR97" i="1"/>
  <c r="BQ97" i="1"/>
  <c r="BP97" i="1"/>
  <c r="BS97" i="1" s="1"/>
  <c r="BU97" i="1" s="1"/>
  <c r="BR96" i="1"/>
  <c r="BQ96" i="1"/>
  <c r="BP96" i="1"/>
  <c r="BS96" i="1" s="1"/>
  <c r="BU96" i="1" s="1"/>
  <c r="BR95" i="1"/>
  <c r="BQ95" i="1"/>
  <c r="BP95" i="1"/>
  <c r="BS95" i="1" s="1"/>
  <c r="BU95" i="1" s="1"/>
  <c r="BR94" i="1"/>
  <c r="BQ94" i="1"/>
  <c r="BP94" i="1"/>
  <c r="BS94" i="1" s="1"/>
  <c r="BU94" i="1" s="1"/>
  <c r="BR93" i="1"/>
  <c r="BQ93" i="1"/>
  <c r="BP93" i="1"/>
  <c r="BS93" i="1" s="1"/>
  <c r="BU93" i="1" s="1"/>
  <c r="BR92" i="1"/>
  <c r="BQ92" i="1"/>
  <c r="BP92" i="1"/>
  <c r="BS92" i="1" s="1"/>
  <c r="BU92" i="1" s="1"/>
  <c r="BR91" i="1"/>
  <c r="BQ91" i="1"/>
  <c r="BP91" i="1"/>
  <c r="BS91" i="1" s="1"/>
  <c r="BU91" i="1" s="1"/>
  <c r="BR90" i="1"/>
  <c r="BQ90" i="1"/>
  <c r="BP90" i="1"/>
  <c r="BS90" i="1" s="1"/>
  <c r="BU90" i="1" s="1"/>
  <c r="BR89" i="1"/>
  <c r="BQ89" i="1"/>
  <c r="BP89" i="1"/>
  <c r="BS89" i="1" s="1"/>
  <c r="BU89" i="1" s="1"/>
  <c r="BR88" i="1"/>
  <c r="BQ88" i="1"/>
  <c r="BP88" i="1"/>
  <c r="BS88" i="1" s="1"/>
  <c r="BU88" i="1" s="1"/>
  <c r="BR87" i="1"/>
  <c r="BQ87" i="1"/>
  <c r="BP87" i="1"/>
  <c r="BS87" i="1" s="1"/>
  <c r="BU87" i="1" s="1"/>
  <c r="BR86" i="1"/>
  <c r="BQ86" i="1"/>
  <c r="BP86" i="1"/>
  <c r="BS86" i="1" s="1"/>
  <c r="BU86" i="1" s="1"/>
  <c r="BR85" i="1"/>
  <c r="BP85" i="1"/>
  <c r="BQ85" i="1"/>
  <c r="BR84" i="1"/>
  <c r="BQ84" i="1"/>
  <c r="BP84" i="1"/>
  <c r="BS84" i="1" s="1"/>
  <c r="BU84" i="1" s="1"/>
  <c r="BR83" i="1"/>
  <c r="BQ83" i="1"/>
  <c r="BP83" i="1"/>
  <c r="BS83" i="1" s="1"/>
  <c r="BU83" i="1" s="1"/>
  <c r="BR82" i="1"/>
  <c r="BQ82" i="1"/>
  <c r="BP82" i="1"/>
  <c r="BS82" i="1" s="1"/>
  <c r="BU82" i="1" s="1"/>
  <c r="BR81" i="1"/>
  <c r="BQ81" i="1"/>
  <c r="BP81" i="1"/>
  <c r="BS81" i="1" s="1"/>
  <c r="BU81" i="1" s="1"/>
  <c r="BR80" i="1"/>
  <c r="BQ80" i="1"/>
  <c r="BP80" i="1"/>
  <c r="BS80" i="1" s="1"/>
  <c r="BU80" i="1" s="1"/>
  <c r="BR79" i="1"/>
  <c r="BQ79" i="1"/>
  <c r="BP79" i="1"/>
  <c r="BS79" i="1" s="1"/>
  <c r="BU79" i="1" s="1"/>
  <c r="BR78" i="1"/>
  <c r="BP78" i="1"/>
  <c r="BB227" i="1"/>
  <c r="BR77" i="1"/>
  <c r="BQ77" i="1"/>
  <c r="BP77" i="1"/>
  <c r="BS77" i="1" s="1"/>
  <c r="BU77" i="1" s="1"/>
  <c r="BR76" i="1"/>
  <c r="BQ76" i="1"/>
  <c r="BP76" i="1"/>
  <c r="BS76" i="1" s="1"/>
  <c r="BU76" i="1" s="1"/>
  <c r="BR75" i="1"/>
  <c r="BQ75" i="1"/>
  <c r="BP75" i="1"/>
  <c r="BS75" i="1" s="1"/>
  <c r="BU75" i="1" s="1"/>
  <c r="BR74" i="1"/>
  <c r="BQ74" i="1"/>
  <c r="BP74" i="1"/>
  <c r="BS74" i="1" s="1"/>
  <c r="BU74" i="1" s="1"/>
  <c r="BR73" i="1"/>
  <c r="BQ73" i="1"/>
  <c r="BP73" i="1"/>
  <c r="BS73" i="1" s="1"/>
  <c r="BU73" i="1" s="1"/>
  <c r="BR72" i="1"/>
  <c r="BQ72" i="1"/>
  <c r="BP72" i="1"/>
  <c r="BS72" i="1" s="1"/>
  <c r="BU72" i="1" s="1"/>
  <c r="BR71" i="1"/>
  <c r="BQ71" i="1"/>
  <c r="BP71" i="1"/>
  <c r="BS71" i="1" s="1"/>
  <c r="BU71" i="1" s="1"/>
  <c r="BR70" i="1"/>
  <c r="BQ70" i="1"/>
  <c r="BP70" i="1"/>
  <c r="BS70" i="1" s="1"/>
  <c r="BU70" i="1" s="1"/>
  <c r="BR69" i="1"/>
  <c r="BQ69" i="1"/>
  <c r="BP69" i="1"/>
  <c r="BS69" i="1" s="1"/>
  <c r="BU69" i="1" s="1"/>
  <c r="BR68" i="1"/>
  <c r="BQ68" i="1"/>
  <c r="BP68" i="1"/>
  <c r="BS68" i="1" s="1"/>
  <c r="BU68" i="1" s="1"/>
  <c r="BR67" i="1"/>
  <c r="BQ67" i="1"/>
  <c r="BP67" i="1"/>
  <c r="BS67" i="1" s="1"/>
  <c r="BU67" i="1" s="1"/>
  <c r="BR66" i="1"/>
  <c r="BQ66" i="1"/>
  <c r="BP66" i="1"/>
  <c r="BS66" i="1" s="1"/>
  <c r="BU66" i="1" s="1"/>
  <c r="BR65" i="1"/>
  <c r="BQ65" i="1"/>
  <c r="BP65" i="1"/>
  <c r="BS65" i="1" s="1"/>
  <c r="BU65" i="1" s="1"/>
  <c r="BR64" i="1"/>
  <c r="BQ64" i="1"/>
  <c r="BP64" i="1"/>
  <c r="BS64" i="1" s="1"/>
  <c r="BU64" i="1" s="1"/>
  <c r="BR63" i="1"/>
  <c r="BQ63" i="1"/>
  <c r="BP63" i="1"/>
  <c r="BS63" i="1" s="1"/>
  <c r="BU63" i="1" s="1"/>
  <c r="BR62" i="1"/>
  <c r="BQ62" i="1"/>
  <c r="BP62" i="1"/>
  <c r="BS62" i="1" s="1"/>
  <c r="BU62" i="1" s="1"/>
  <c r="BR61" i="1"/>
  <c r="BQ61" i="1"/>
  <c r="BP61" i="1"/>
  <c r="BS61" i="1" s="1"/>
  <c r="BU61" i="1" s="1"/>
  <c r="BR60" i="1"/>
  <c r="BQ60" i="1"/>
  <c r="BP60" i="1"/>
  <c r="BS60" i="1" s="1"/>
  <c r="BU60" i="1" s="1"/>
  <c r="BR59" i="1"/>
  <c r="BQ59" i="1"/>
  <c r="BP59" i="1"/>
  <c r="BS59" i="1" s="1"/>
  <c r="BU59" i="1" s="1"/>
  <c r="BR58" i="1"/>
  <c r="BQ58" i="1"/>
  <c r="BP58" i="1"/>
  <c r="BS58" i="1" s="1"/>
  <c r="BU58" i="1" s="1"/>
  <c r="BR57" i="1"/>
  <c r="BQ57" i="1"/>
  <c r="BP57" i="1"/>
  <c r="BS57" i="1" s="1"/>
  <c r="BU57" i="1" s="1"/>
  <c r="BR56" i="1"/>
  <c r="BQ56" i="1"/>
  <c r="BP56" i="1"/>
  <c r="BS56" i="1" s="1"/>
  <c r="BU56" i="1" s="1"/>
  <c r="BR55" i="1"/>
  <c r="BQ55" i="1"/>
  <c r="BP55" i="1"/>
  <c r="BS55" i="1" s="1"/>
  <c r="BU55" i="1" s="1"/>
  <c r="BR54" i="1"/>
  <c r="BQ54" i="1"/>
  <c r="BP54" i="1"/>
  <c r="BS54" i="1" s="1"/>
  <c r="BU54" i="1" s="1"/>
  <c r="BR53" i="1"/>
  <c r="BQ53" i="1"/>
  <c r="BP53" i="1"/>
  <c r="BS53" i="1" s="1"/>
  <c r="BU53" i="1" s="1"/>
  <c r="BR52" i="1"/>
  <c r="BQ52" i="1"/>
  <c r="BP52" i="1"/>
  <c r="BS52" i="1" s="1"/>
  <c r="BU52" i="1" s="1"/>
  <c r="BR51" i="1"/>
  <c r="BQ51" i="1"/>
  <c r="BP51" i="1"/>
  <c r="BS51" i="1" s="1"/>
  <c r="BU51" i="1" s="1"/>
  <c r="BR50" i="1"/>
  <c r="BQ50" i="1"/>
  <c r="BP50" i="1"/>
  <c r="BS50" i="1" s="1"/>
  <c r="BU50" i="1" s="1"/>
  <c r="BR49" i="1"/>
  <c r="BQ49" i="1"/>
  <c r="BP49" i="1"/>
  <c r="BS49" i="1" s="1"/>
  <c r="BU49" i="1" s="1"/>
  <c r="BR48" i="1"/>
  <c r="BQ48" i="1"/>
  <c r="BP48" i="1"/>
  <c r="BS48" i="1" s="1"/>
  <c r="BU48" i="1" s="1"/>
  <c r="BR47" i="1"/>
  <c r="BQ47" i="1"/>
  <c r="BP47" i="1"/>
  <c r="BS47" i="1" s="1"/>
  <c r="BU47" i="1" s="1"/>
  <c r="BR46" i="1"/>
  <c r="BQ46" i="1"/>
  <c r="BP46" i="1"/>
  <c r="BS46" i="1" s="1"/>
  <c r="BU46" i="1" s="1"/>
  <c r="BR45" i="1"/>
  <c r="BQ45" i="1"/>
  <c r="BP45" i="1"/>
  <c r="BS45" i="1" s="1"/>
  <c r="BU45" i="1" s="1"/>
  <c r="BR44" i="1"/>
  <c r="BQ44" i="1"/>
  <c r="BP44" i="1"/>
  <c r="BS44" i="1" s="1"/>
  <c r="BU44" i="1" s="1"/>
  <c r="BR43" i="1"/>
  <c r="BQ43" i="1"/>
  <c r="BP43" i="1"/>
  <c r="BS43" i="1" s="1"/>
  <c r="BU43" i="1" s="1"/>
  <c r="BR42" i="1"/>
  <c r="BQ42" i="1"/>
  <c r="BP42" i="1"/>
  <c r="BS42" i="1" s="1"/>
  <c r="BU42" i="1" s="1"/>
  <c r="BR41" i="1"/>
  <c r="BQ41" i="1"/>
  <c r="BP41" i="1"/>
  <c r="BS41" i="1" s="1"/>
  <c r="BU41" i="1" s="1"/>
  <c r="BR40" i="1"/>
  <c r="BQ40" i="1"/>
  <c r="BP40" i="1"/>
  <c r="BS40" i="1" s="1"/>
  <c r="BU40" i="1" s="1"/>
  <c r="BR39" i="1"/>
  <c r="BQ39" i="1"/>
  <c r="BP39" i="1"/>
  <c r="BS39" i="1" s="1"/>
  <c r="BU39" i="1" s="1"/>
  <c r="BR38" i="1"/>
  <c r="BQ38" i="1"/>
  <c r="BP38" i="1"/>
  <c r="BS38" i="1" s="1"/>
  <c r="BU38" i="1" s="1"/>
  <c r="BR37" i="1"/>
  <c r="BQ37" i="1"/>
  <c r="BP37" i="1"/>
  <c r="BS37" i="1" s="1"/>
  <c r="BU37" i="1" s="1"/>
  <c r="BR36" i="1"/>
  <c r="BQ36" i="1"/>
  <c r="BP36" i="1"/>
  <c r="BS36" i="1" s="1"/>
  <c r="BU36" i="1" s="1"/>
  <c r="BR35" i="1"/>
  <c r="BQ35" i="1"/>
  <c r="BP35" i="1"/>
  <c r="BS35" i="1" s="1"/>
  <c r="BU35" i="1" s="1"/>
  <c r="BR34" i="1"/>
  <c r="BQ34" i="1"/>
  <c r="BP34" i="1"/>
  <c r="BS34" i="1" s="1"/>
  <c r="BU34" i="1" s="1"/>
  <c r="BR33" i="1"/>
  <c r="BQ33" i="1"/>
  <c r="BP33" i="1"/>
  <c r="BS33" i="1" s="1"/>
  <c r="BU33" i="1" s="1"/>
  <c r="BR32" i="1"/>
  <c r="BQ32" i="1"/>
  <c r="BP32" i="1"/>
  <c r="BS32" i="1" s="1"/>
  <c r="BU32" i="1" s="1"/>
  <c r="BR31" i="1"/>
  <c r="BQ31" i="1"/>
  <c r="BP31" i="1"/>
  <c r="BS31" i="1" s="1"/>
  <c r="BU31" i="1" s="1"/>
  <c r="BR30" i="1"/>
  <c r="BQ30" i="1"/>
  <c r="BP30" i="1"/>
  <c r="BS30" i="1" s="1"/>
  <c r="BU30" i="1" s="1"/>
  <c r="BR29" i="1"/>
  <c r="BQ29" i="1"/>
  <c r="BP29" i="1"/>
  <c r="BS29" i="1" s="1"/>
  <c r="BU29" i="1" s="1"/>
  <c r="BR28" i="1"/>
  <c r="BQ28" i="1"/>
  <c r="BP28" i="1"/>
  <c r="BS28" i="1" s="1"/>
  <c r="BU28" i="1" s="1"/>
  <c r="BR27" i="1"/>
  <c r="BQ27" i="1"/>
  <c r="BP27" i="1"/>
  <c r="BS27" i="1" s="1"/>
  <c r="BU27" i="1" s="1"/>
  <c r="BR26" i="1"/>
  <c r="BQ26" i="1"/>
  <c r="BP26" i="1"/>
  <c r="BS26" i="1" s="1"/>
  <c r="BU26" i="1" s="1"/>
  <c r="BR25" i="1"/>
  <c r="BQ25" i="1"/>
  <c r="BP25" i="1"/>
  <c r="BS25" i="1" s="1"/>
  <c r="BU25" i="1" s="1"/>
  <c r="BR24" i="1"/>
  <c r="BQ24" i="1"/>
  <c r="BP24" i="1"/>
  <c r="BS24" i="1" s="1"/>
  <c r="BU24" i="1" s="1"/>
  <c r="BR23" i="1"/>
  <c r="BQ23" i="1"/>
  <c r="BP23" i="1"/>
  <c r="BS23" i="1" s="1"/>
  <c r="BU23" i="1" s="1"/>
  <c r="BR22" i="1"/>
  <c r="BQ22" i="1"/>
  <c r="BP22" i="1"/>
  <c r="BS22" i="1" s="1"/>
  <c r="BU22" i="1" s="1"/>
  <c r="BR21" i="1"/>
  <c r="BQ21" i="1"/>
  <c r="BP21" i="1"/>
  <c r="BS21" i="1" s="1"/>
  <c r="BU21" i="1" s="1"/>
  <c r="BR20" i="1"/>
  <c r="BQ20" i="1"/>
  <c r="BP20" i="1"/>
  <c r="BS20" i="1" s="1"/>
  <c r="BU20" i="1" s="1"/>
  <c r="BR19" i="1"/>
  <c r="BQ19" i="1"/>
  <c r="BP19" i="1"/>
  <c r="BS19" i="1" s="1"/>
  <c r="BU19" i="1" s="1"/>
  <c r="BR18" i="1"/>
  <c r="BQ18" i="1"/>
  <c r="BP18" i="1"/>
  <c r="BS18" i="1" s="1"/>
  <c r="BU18" i="1" s="1"/>
  <c r="BR17" i="1"/>
  <c r="BQ17" i="1"/>
  <c r="BP17" i="1"/>
  <c r="BS17" i="1" s="1"/>
  <c r="BU17" i="1" s="1"/>
  <c r="BR16" i="1"/>
  <c r="BP16" i="1"/>
  <c r="BH227" i="1"/>
  <c r="BR15" i="1"/>
  <c r="BQ15" i="1"/>
  <c r="BP15" i="1"/>
  <c r="BS15" i="1" s="1"/>
  <c r="BU15" i="1" s="1"/>
  <c r="BR14" i="1"/>
  <c r="BQ14" i="1"/>
  <c r="BP14" i="1"/>
  <c r="BS14" i="1" s="1"/>
  <c r="BU14" i="1" s="1"/>
  <c r="BR13" i="1"/>
  <c r="BQ13" i="1"/>
  <c r="BP13" i="1"/>
  <c r="BS13" i="1" s="1"/>
  <c r="BU13" i="1" s="1"/>
  <c r="BR12" i="1"/>
  <c r="BQ12" i="1"/>
  <c r="BP12" i="1"/>
  <c r="BS12" i="1" s="1"/>
  <c r="BU12" i="1" s="1"/>
  <c r="BR11" i="1"/>
  <c r="BQ11" i="1"/>
  <c r="BP11" i="1"/>
  <c r="BS11" i="1" s="1"/>
  <c r="BU11" i="1" s="1"/>
  <c r="BR10" i="1"/>
  <c r="BQ10" i="1"/>
  <c r="BP10" i="1"/>
  <c r="BS10" i="1" s="1"/>
  <c r="BU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BR9" i="1"/>
  <c r="BR227" i="1" s="1"/>
  <c r="BQ9" i="1"/>
  <c r="BP9" i="1"/>
  <c r="BS8" i="1"/>
  <c r="BS9" i="1" l="1"/>
  <c r="BU9" i="1" s="1"/>
  <c r="BI227" i="1"/>
  <c r="BQ16" i="1"/>
  <c r="BS16" i="1"/>
  <c r="BU16" i="1" s="1"/>
  <c r="BC227" i="1"/>
  <c r="BQ78" i="1"/>
  <c r="BS78" i="1"/>
  <c r="BU78" i="1" s="1"/>
  <c r="BS85" i="1"/>
  <c r="BU85" i="1" s="1"/>
  <c r="L227" i="1"/>
  <c r="BP127" i="1"/>
  <c r="AK227" i="1"/>
  <c r="BP128" i="1"/>
  <c r="BS128" i="1" s="1"/>
  <c r="BU128" i="1" s="1"/>
  <c r="AU227" i="1"/>
  <c r="BP224" i="1"/>
  <c r="BS224" i="1" s="1"/>
  <c r="BU224" i="1" s="1"/>
  <c r="BS127" i="1" l="1"/>
  <c r="BU127" i="1" s="1"/>
  <c r="BP227" i="1"/>
  <c r="BQ227" i="1"/>
  <c r="BS227" i="1"/>
  <c r="AW233" i="1" l="1"/>
</calcChain>
</file>

<file path=xl/sharedStrings.xml><?xml version="1.0" encoding="utf-8"?>
<sst xmlns="http://schemas.openxmlformats.org/spreadsheetml/2006/main" count="362" uniqueCount="300">
  <si>
    <t>2017 год</t>
  </si>
  <si>
    <t>№ п/п</t>
  </si>
  <si>
    <t>Наименование улицы, номер дома</t>
  </si>
  <si>
    <t>1. Ремонт кровли (жесткая, мягкая, усиление элементов дерев. Стропильной системы)</t>
  </si>
  <si>
    <t>2. Нормали-зация температурно-влажност-ного режима</t>
  </si>
  <si>
    <t>3.1. Ремонт фасадов, крылец</t>
  </si>
  <si>
    <t>3.2. Ремонт балконов, лоджий, эркеров и переходных балконов</t>
  </si>
  <si>
    <t>3.3. Ремонт козырьков в подъезды, подвалы, над балконами верхних этажей</t>
  </si>
  <si>
    <t>3.4. Герметизация стыков стеновых панелей</t>
  </si>
  <si>
    <t>3.5. Ремонт приямков, входов в подвалы</t>
  </si>
  <si>
    <t>4. Ремонт  лестничных клеток ППР</t>
  </si>
  <si>
    <t>5. Восстановление отделки стен, потолков технических помещений</t>
  </si>
  <si>
    <t>6. Ремонт и замена отдельных участков полов (МОП)</t>
  </si>
  <si>
    <t>7. Замена водосточных труб</t>
  </si>
  <si>
    <t>8. Замена водосточных труб (антивандальные)</t>
  </si>
  <si>
    <t>9. Ремонт отмосток</t>
  </si>
  <si>
    <t>10. Ремонт и замена дверных заполнений</t>
  </si>
  <si>
    <t>11. Ремонт и замена дверей, решёток (металлические)</t>
  </si>
  <si>
    <t xml:space="preserve">12. Ремонт и замена оконных заполнений </t>
  </si>
  <si>
    <t>13. Ремонт мусоропроводов (шиберов, стволов, клапанов)</t>
  </si>
  <si>
    <t>14. Ремонт печей</t>
  </si>
  <si>
    <t>16. Ремонт и замена дефлекторов, оголовков труб</t>
  </si>
  <si>
    <t>19. Замена почтовых ящиков</t>
  </si>
  <si>
    <t>27. Антиперирование деревянной стропильной системы</t>
  </si>
  <si>
    <t>28. АВР</t>
  </si>
  <si>
    <t>20.1. Ремонт (замена) трубопроводов ГВС</t>
  </si>
  <si>
    <t>20.2. Ремонт (замена) трубопроводов ХВС</t>
  </si>
  <si>
    <t>20.3. Ремонт (замена) трубопроводов ЦО</t>
  </si>
  <si>
    <t xml:space="preserve">20.4. Ремонт трубопроводов канализации </t>
  </si>
  <si>
    <t>21. Замена приборов  отопления</t>
  </si>
  <si>
    <t xml:space="preserve">22. Ремонт и замена запорной арматуры ЦО,ГВС,ХВС   </t>
  </si>
  <si>
    <t xml:space="preserve">23. Замена и ремонт электропроводки  </t>
  </si>
  <si>
    <t xml:space="preserve">24. Замена и ремонт аппаратов защиты ,замена установочной </t>
  </si>
  <si>
    <t>25. Ремонт ГРЩ, ВУ, ВРУ, ЭЩ и т.д.</t>
  </si>
  <si>
    <t>ИТОГО:              Стройка                                         (в т.ч. АВР)</t>
  </si>
  <si>
    <t>ИТОГО:               сантехники</t>
  </si>
  <si>
    <t>ИТОГО:           электрики</t>
  </si>
  <si>
    <t>ВСЕГО ТР:</t>
  </si>
  <si>
    <t>т.м2</t>
  </si>
  <si>
    <t>т.р.</t>
  </si>
  <si>
    <t>т.р</t>
  </si>
  <si>
    <t>шт.л/кл</t>
  </si>
  <si>
    <t>ячейки</t>
  </si>
  <si>
    <t>тыс.руб.</t>
  </si>
  <si>
    <t>1ая Нижняя 1</t>
  </si>
  <si>
    <t>1ая Нижняя 5</t>
  </si>
  <si>
    <t>Александровская 15/14</t>
  </si>
  <si>
    <t>Александровская 20/16</t>
  </si>
  <si>
    <t>Александровская 22/17</t>
  </si>
  <si>
    <t>Александровская 23</t>
  </si>
  <si>
    <t>Александровская 23а</t>
  </si>
  <si>
    <t>Александровская 25</t>
  </si>
  <si>
    <t>Александровская 27</t>
  </si>
  <si>
    <t>Александровская 28</t>
  </si>
  <si>
    <t>Александровская 29</t>
  </si>
  <si>
    <t>Александровская 30</t>
  </si>
  <si>
    <t>Александровская 31</t>
  </si>
  <si>
    <t>Александровская 32а</t>
  </si>
  <si>
    <t>Александровская 32б</t>
  </si>
  <si>
    <t>Александровская 32в</t>
  </si>
  <si>
    <t>Александровская 33</t>
  </si>
  <si>
    <t>Александровская 36а</t>
  </si>
  <si>
    <t>Александровская 36б</t>
  </si>
  <si>
    <t>Александровская 36в</t>
  </si>
  <si>
    <t>Александровская 40</t>
  </si>
  <si>
    <t>Александровская 42</t>
  </si>
  <si>
    <t>Александровская 43</t>
  </si>
  <si>
    <t>Александровская 45</t>
  </si>
  <si>
    <t>Александровская 5</t>
  </si>
  <si>
    <t>Александровская 9/21</t>
  </si>
  <si>
    <t>Богумиловская 13</t>
  </si>
  <si>
    <t>Богумиловская 15</t>
  </si>
  <si>
    <t>Богумиловская 17</t>
  </si>
  <si>
    <t>Владимирская 18а</t>
  </si>
  <si>
    <t>Владимирская 20/2</t>
  </si>
  <si>
    <t>Владимирская 21</t>
  </si>
  <si>
    <t>Владимирская 22</t>
  </si>
  <si>
    <t>Владимирская 23</t>
  </si>
  <si>
    <t>Владимирская 24</t>
  </si>
  <si>
    <t>Владимирская 25</t>
  </si>
  <si>
    <t>Владимирская 26</t>
  </si>
  <si>
    <t>Владимирская 26а</t>
  </si>
  <si>
    <t>Владимирская 26б</t>
  </si>
  <si>
    <t>Владимирская 27</t>
  </si>
  <si>
    <t>Владимирская 30</t>
  </si>
  <si>
    <t>Владимирская 4</t>
  </si>
  <si>
    <t>Дегтярева 25</t>
  </si>
  <si>
    <t>Дегтярева 27</t>
  </si>
  <si>
    <t>Еленинская 21</t>
  </si>
  <si>
    <t>Еленинская 27/10</t>
  </si>
  <si>
    <t>Еленинская 29</t>
  </si>
  <si>
    <t>Еленинская 31</t>
  </si>
  <si>
    <t>Еленинская 9/1</t>
  </si>
  <si>
    <t>Иликовский 12</t>
  </si>
  <si>
    <t>Иликовский 24а</t>
  </si>
  <si>
    <t>Иликовский 26а</t>
  </si>
  <si>
    <t>Иликовский 28</t>
  </si>
  <si>
    <t>Иликовский 30/2</t>
  </si>
  <si>
    <t>Костылева 10/19</t>
  </si>
  <si>
    <t>Костылева 12</t>
  </si>
  <si>
    <t>Костылева 14</t>
  </si>
  <si>
    <t>Костылева 16</t>
  </si>
  <si>
    <t>Костылева 17</t>
  </si>
  <si>
    <t>Красноармейская 10</t>
  </si>
  <si>
    <t>Красноармейская 12</t>
  </si>
  <si>
    <t>Красноармейская 14</t>
  </si>
  <si>
    <t>Красноармейская 23</t>
  </si>
  <si>
    <t>Красноармейская 23а</t>
  </si>
  <si>
    <t>Красноармейская 27</t>
  </si>
  <si>
    <t>Красноармейская 29</t>
  </si>
  <si>
    <t>Красноармейская 37</t>
  </si>
  <si>
    <t>Красноармейская 37а</t>
  </si>
  <si>
    <t>Красноармейская 4</t>
  </si>
  <si>
    <t>Красноармейская 8</t>
  </si>
  <si>
    <t>Красного Флота 1</t>
  </si>
  <si>
    <t>Красного Флота 1а</t>
  </si>
  <si>
    <t xml:space="preserve">Красного Флота 1б            </t>
  </si>
  <si>
    <t>Красного Флота 20/41</t>
  </si>
  <si>
    <t>Красного Флота 3</t>
  </si>
  <si>
    <t>Красного Флота 30</t>
  </si>
  <si>
    <t>Красного Флота 30а</t>
  </si>
  <si>
    <t>Красного Флота 4</t>
  </si>
  <si>
    <t>Красного Флота 5</t>
  </si>
  <si>
    <t>Красного Флота 6</t>
  </si>
  <si>
    <t>Красного Флота 7</t>
  </si>
  <si>
    <t>Красного Флота 7а</t>
  </si>
  <si>
    <t>Красного Флота 9/46</t>
  </si>
  <si>
    <t>Кронштадтская 4</t>
  </si>
  <si>
    <t>Кронштадтская 4а</t>
  </si>
  <si>
    <t>Кронштадтская 6/49</t>
  </si>
  <si>
    <t>Кронштадтская 7</t>
  </si>
  <si>
    <t>Ломоносова 12</t>
  </si>
  <si>
    <t>Ломоносова 12а</t>
  </si>
  <si>
    <t>Ломоносова 14</t>
  </si>
  <si>
    <t>Ломоносова 14а</t>
  </si>
  <si>
    <t>Ломоносова 2</t>
  </si>
  <si>
    <t>Михайловская 10/2</t>
  </si>
  <si>
    <t>Михайловская 18а</t>
  </si>
  <si>
    <t>Михайловская 24/22</t>
  </si>
  <si>
    <t>Морская 84а</t>
  </si>
  <si>
    <t>Морская 86а</t>
  </si>
  <si>
    <t xml:space="preserve">Некрасова 1 </t>
  </si>
  <si>
    <t>Некрасова 1 к.2</t>
  </si>
  <si>
    <t>Ораниенбаумский 21</t>
  </si>
  <si>
    <t>Ораниенбаумский 21 к.2</t>
  </si>
  <si>
    <t>Ораниенбаумский 27</t>
  </si>
  <si>
    <t>Ораниенбаумский 27 к.2</t>
  </si>
  <si>
    <t xml:space="preserve">Ораниенбаумский 29  </t>
  </si>
  <si>
    <t>Ораниенбаумский 31</t>
  </si>
  <si>
    <t>Ораниенбаумский 33 к.1</t>
  </si>
  <si>
    <t>Ораниенбаумский 33 к.2</t>
  </si>
  <si>
    <t>Ораниенбаумский 33 к.3</t>
  </si>
  <si>
    <t>Ораниенбаумский 37 к.1</t>
  </si>
  <si>
    <t>Ораниенбаумский 37 к.2</t>
  </si>
  <si>
    <t>Ораниенбаумский 37 к.3</t>
  </si>
  <si>
    <t>Ораниенбаумский 38</t>
  </si>
  <si>
    <t>Ораниенбаумский 39 к.2</t>
  </si>
  <si>
    <t>Ораниенбаумский 43 к.1</t>
  </si>
  <si>
    <t>Ораниенбаумский 43 к.2</t>
  </si>
  <si>
    <t>Ораниенбаумский 43 к.3</t>
  </si>
  <si>
    <t>Ораниенбаумский 45 к.3</t>
  </si>
  <si>
    <t>Ораниенбаумский 47</t>
  </si>
  <si>
    <t>Ораниенбаумский 49 к.1</t>
  </si>
  <si>
    <t>Парковая 20 к.3 стр.1</t>
  </si>
  <si>
    <t>Парковая 20 к.3 стр.2</t>
  </si>
  <si>
    <t>Парковая 20 к.3 стр.3</t>
  </si>
  <si>
    <t>Парковая 20 к.3 стр.4</t>
  </si>
  <si>
    <t>Парковая 20 к.3 стр.5</t>
  </si>
  <si>
    <t>Парковая 20 к.3 стр.6</t>
  </si>
  <si>
    <t>Парковая 20 к.3 стр.7</t>
  </si>
  <si>
    <t>Парковая 20 к.3 стр.8</t>
  </si>
  <si>
    <t>Парковая 20 к.3 стр.9</t>
  </si>
  <si>
    <t>Петровский 3/13</t>
  </si>
  <si>
    <t>Петровский 4</t>
  </si>
  <si>
    <t>Победы 1</t>
  </si>
  <si>
    <t>Победы 11</t>
  </si>
  <si>
    <t>Победы 11а</t>
  </si>
  <si>
    <t>Победы 11б</t>
  </si>
  <si>
    <t>Победы 12</t>
  </si>
  <si>
    <t>Победы 15</t>
  </si>
  <si>
    <t>Победы 16/12</t>
  </si>
  <si>
    <t>Победы 18</t>
  </si>
  <si>
    <t>Победы 19</t>
  </si>
  <si>
    <t>Победы 2</t>
  </si>
  <si>
    <t>Победы 20 к.1</t>
  </si>
  <si>
    <t>Победы 21</t>
  </si>
  <si>
    <t>Победы 21а</t>
  </si>
  <si>
    <t>Победы 22/7</t>
  </si>
  <si>
    <t>Победы 23</t>
  </si>
  <si>
    <t>Победы 3</t>
  </si>
  <si>
    <t>Победы 32 к.2</t>
  </si>
  <si>
    <t>Победы 34 к.1</t>
  </si>
  <si>
    <t>Победы 36 к.1</t>
  </si>
  <si>
    <t>Победы 36 к.2</t>
  </si>
  <si>
    <t>Победы 3а</t>
  </si>
  <si>
    <t>Победы 5</t>
  </si>
  <si>
    <t>Победы 6</t>
  </si>
  <si>
    <t>Победы 9</t>
  </si>
  <si>
    <t>Профсоюзная 11а</t>
  </si>
  <si>
    <t>Профсоюзная 25</t>
  </si>
  <si>
    <t>Профсоюзная 26</t>
  </si>
  <si>
    <t>Пулеметчиков 20</t>
  </si>
  <si>
    <t>Рубакина 12</t>
  </si>
  <si>
    <t>Сафронова 1</t>
  </si>
  <si>
    <t>Сафронова 10</t>
  </si>
  <si>
    <t>Сафронова 1а</t>
  </si>
  <si>
    <t>Сафронова 2</t>
  </si>
  <si>
    <t>Сафронова 3</t>
  </si>
  <si>
    <t>Сафронова 3а</t>
  </si>
  <si>
    <t>Сафронова 4</t>
  </si>
  <si>
    <t>Сафронова 6</t>
  </si>
  <si>
    <t>Сафронова 8</t>
  </si>
  <si>
    <t>Скуридина 1</t>
  </si>
  <si>
    <t>Скуридина 2</t>
  </si>
  <si>
    <t>Скуридина 3</t>
  </si>
  <si>
    <t>Скуридина 6</t>
  </si>
  <si>
    <t>Скуридина 9</t>
  </si>
  <si>
    <t>Токарева  8</t>
  </si>
  <si>
    <t>Токарева 18а</t>
  </si>
  <si>
    <t>Федюнинского 14 к 1</t>
  </si>
  <si>
    <t>Федюнинского 14 к.2</t>
  </si>
  <si>
    <t xml:space="preserve">Федюнинского 16 </t>
  </si>
  <si>
    <t xml:space="preserve">Федюнинского 3 к.1      </t>
  </si>
  <si>
    <t xml:space="preserve">Федюнинского 3 к.2     </t>
  </si>
  <si>
    <t>Федюнинского 3 к.3</t>
  </si>
  <si>
    <t>Федюнинского 5 к.1</t>
  </si>
  <si>
    <t>Федюнинского 5 к.2</t>
  </si>
  <si>
    <t>Федюнинского 5 к.4</t>
  </si>
  <si>
    <t>Швейцарская 1</t>
  </si>
  <si>
    <t>Швейцарская 10</t>
  </si>
  <si>
    <t xml:space="preserve">Швейцарская 14           </t>
  </si>
  <si>
    <t xml:space="preserve">Швейцарская 16 к.1   </t>
  </si>
  <si>
    <t xml:space="preserve">Швейцарская 18 к.1   </t>
  </si>
  <si>
    <t>Швейцарская 18 к.2</t>
  </si>
  <si>
    <t>Швейцарская 2</t>
  </si>
  <si>
    <t>Швейцарская 24</t>
  </si>
  <si>
    <t>Швейцарская 6</t>
  </si>
  <si>
    <t>Швейцарская 7</t>
  </si>
  <si>
    <t xml:space="preserve">Швейцарская 8 к.1   </t>
  </si>
  <si>
    <t>Швейцарская 8 к.2</t>
  </si>
  <si>
    <t>Швейцарская 9</t>
  </si>
  <si>
    <t>Отчёт по доходам и расходам по домам 2022 г.</t>
  </si>
  <si>
    <t>Сведения о выполненных работах за 2022 г. по текущему ремонту</t>
  </si>
  <si>
    <t>за год</t>
  </si>
  <si>
    <t>Плата населения на текущий ремонт</t>
  </si>
  <si>
    <t>Начислено</t>
  </si>
  <si>
    <t>по услуге                                          "текущий ремонт"</t>
  </si>
  <si>
    <t>ГОСПИТАЛЬНАЯ УЛ. д.5</t>
  </si>
  <si>
    <t>ГОСПИТАЛЬНАЯ УЛ. д.10</t>
  </si>
  <si>
    <t>ГОСПИТАЛЬНАЯ УЛ. д.11</t>
  </si>
  <si>
    <t>ЖЕЛЕЗНОДОРОЖНЫЙ ПЕР. д.6</t>
  </si>
  <si>
    <t>ЖИЛГОРОДОК N15 ЛОМОНОСОВ д.37</t>
  </si>
  <si>
    <t>ЖИЛГОРОДОК N15 ЛОМОНОСОВ д.44</t>
  </si>
  <si>
    <t>ЖИЛГОРОДОК N15 ЛОМОНОСОВ д.47</t>
  </si>
  <si>
    <t>ЖОРЫ АНТОНЕНКО УЛ. д.5</t>
  </si>
  <si>
    <t>ЗАВОДСКАЯ УЛ. ЛОМОНОСОВ д.3</t>
  </si>
  <si>
    <t>ЗАВОДСКАЯ УЛ. ЛОМОНОСОВ д.4</t>
  </si>
  <si>
    <t>ЗАВОДСКАЯ УЛ. ЛОМОНОСОВ д.5</t>
  </si>
  <si>
    <t>ЗАВОДСКАЯ УЛ. ЛОМОНОСОВ д.6</t>
  </si>
  <si>
    <t>ЗАВОДСКАЯ УЛ. ЛОМОНОСОВ д.7</t>
  </si>
  <si>
    <t>ЗАВОДСКАЯ УЛ. ЛОМОНОСОВ д.9</t>
  </si>
  <si>
    <t>КИПРЕНСКОГО УЛ.ЛОМОНОСОВ д.54</t>
  </si>
  <si>
    <t>ЛЕСНАЯ УЛ. ЛОМОНОСОВ д.38</t>
  </si>
  <si>
    <t>ПУЛЕМЕТЧИКОВ УЛ. д.20А</t>
  </si>
  <si>
    <t>ЦЕНТРАЛЬНАЯ УЛ.ЛОМОНОСОВ д.12</t>
  </si>
  <si>
    <t>ЧЕРНИКОВА УЛ. ЛОМОНОСОВ д.22</t>
  </si>
  <si>
    <t>Поступило</t>
  </si>
  <si>
    <t>Адрес</t>
  </si>
  <si>
    <t>Итого;</t>
  </si>
  <si>
    <t>ПЕТРОВСКИЙ ПЕР.ЛОМОНОСОВ д.3/13</t>
  </si>
  <si>
    <t>тыс.м2</t>
  </si>
  <si>
    <t>шт.</t>
  </si>
  <si>
    <t>тыс.п.м.</t>
  </si>
  <si>
    <t>тыс.п.м</t>
  </si>
  <si>
    <t>15. Устранение местных деформаций , усиление, восстановление повреждений участков фундаментов</t>
  </si>
  <si>
    <t xml:space="preserve">17 Замена и восстановление работо-способности внутри-домовой системы вентиляции </t>
  </si>
  <si>
    <t>18. Ремонт и восстановление разреш. участков тротуаров, проездов, дорожек</t>
  </si>
  <si>
    <t>Дворцовый пр. 31</t>
  </si>
  <si>
    <t>Дворцовый пр. 32</t>
  </si>
  <si>
    <t>Дворцовый пр. 33</t>
  </si>
  <si>
    <t>Дворцовый пр. 34</t>
  </si>
  <si>
    <t>Дворцовый пр. 35</t>
  </si>
  <si>
    <t>Дворцовый пр. 36</t>
  </si>
  <si>
    <t>Дворцовый пр. 38</t>
  </si>
  <si>
    <t>Дворцовый пр. 39</t>
  </si>
  <si>
    <t>Дворцовый пр. 43/6</t>
  </si>
  <si>
    <t>Дворцовый пр. 49</t>
  </si>
  <si>
    <t>Дворцовый пр. 51</t>
  </si>
  <si>
    <t>Дворцовый пр. 53</t>
  </si>
  <si>
    <t>Дворцовый пр. 55/8</t>
  </si>
  <si>
    <t>Дворцовый пр. 59</t>
  </si>
  <si>
    <t>Дегтярёва 3</t>
  </si>
  <si>
    <t>Ж. Антоненко 12</t>
  </si>
  <si>
    <t>Ж. Антоненко 14а</t>
  </si>
  <si>
    <t>Ж. Антоненко 16</t>
  </si>
  <si>
    <t>Ж. Антоненко 6</t>
  </si>
  <si>
    <t>Ж. Антоненко 6 к.1</t>
  </si>
  <si>
    <t xml:space="preserve">Ж. Антоненко 8                  </t>
  </si>
  <si>
    <t>Итого, по договорам на управление</t>
  </si>
  <si>
    <t>Супер дома (деревяшки, расселенки)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</si>
</sst>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#,##0.000"/>
    <numFmt numFmtId="166" formatCode="_-* #,##0.000\ _₽_-;\-* #,##0.000\ _₽_-;_-* &quot;-&quot;???\ _₽_-;_-@_-"/>
    <numFmt numFmtId="167" formatCode="_-* #,##0.00\ _₽_-;\-* #,##0.00\ _₽_-;_-* &quot;-&quot;??\ _₽_-;_-@_-"/>
    <numFmt numFmtId="168" formatCode="_-* #,##0.000\ _₽_-;\-* #,##0.000\ _₽_-;_-* &quot;-&quot;??\ _₽_-;_-@_-"/>
    <numFmt numFmtId="169" formatCode="_-* #,##0\ _₽_-;\-* #,##0\ _₽_-;_-* &quot;-&quot;???\ _₽_-;_-@_-"/>
    <numFmt numFmtId="170" formatCode="_-* #,##0.000_-;\-* #,##0.00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9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167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4" fillId="0" borderId="0" xfId="1" applyFont="1"/>
    <xf numFmtId="164" fontId="4" fillId="0" borderId="0" xfId="1" applyNumberFormat="1" applyFont="1"/>
    <xf numFmtId="0" fontId="1" fillId="0" borderId="0" xfId="2"/>
    <xf numFmtId="165" fontId="4" fillId="0" borderId="0" xfId="1" applyNumberFormat="1" applyFont="1"/>
    <xf numFmtId="166" fontId="4" fillId="0" borderId="0" xfId="1" applyNumberFormat="1" applyFont="1"/>
    <xf numFmtId="0" fontId="5" fillId="0" borderId="2" xfId="1" applyFont="1" applyBorder="1" applyAlignment="1">
      <alignment vertical="top" wrapText="1"/>
    </xf>
    <xf numFmtId="166" fontId="5" fillId="0" borderId="2" xfId="1" applyNumberFormat="1" applyFont="1" applyBorder="1" applyAlignment="1">
      <alignment vertical="top" wrapText="1"/>
    </xf>
    <xf numFmtId="0" fontId="5" fillId="0" borderId="0" xfId="1" applyFont="1" applyAlignment="1">
      <alignment horizontal="center" vertical="top" wrapText="1"/>
    </xf>
    <xf numFmtId="166" fontId="1" fillId="0" borderId="0" xfId="2" applyNumberFormat="1"/>
    <xf numFmtId="0" fontId="14" fillId="0" borderId="2" xfId="1" applyFont="1" applyBorder="1" applyAlignment="1">
      <alignment vertical="top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164" fontId="7" fillId="2" borderId="20" xfId="1" applyNumberFormat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164" fontId="7" fillId="2" borderId="18" xfId="1" applyNumberFormat="1" applyFont="1" applyFill="1" applyBorder="1" applyAlignment="1">
      <alignment horizontal="center" vertical="center" wrapText="1"/>
    </xf>
    <xf numFmtId="164" fontId="7" fillId="2" borderId="19" xfId="1" applyNumberFormat="1" applyFont="1" applyFill="1" applyBorder="1" applyAlignment="1">
      <alignment horizontal="center" vertical="center" wrapText="1"/>
    </xf>
    <xf numFmtId="164" fontId="7" fillId="2" borderId="23" xfId="1" applyNumberFormat="1" applyFont="1" applyFill="1" applyBorder="1" applyAlignment="1">
      <alignment horizontal="center" vertical="center" wrapText="1"/>
    </xf>
    <xf numFmtId="164" fontId="7" fillId="2" borderId="24" xfId="1" applyNumberFormat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2" fillId="2" borderId="23" xfId="2" applyFont="1" applyFill="1" applyBorder="1" applyAlignment="1">
      <alignment horizontal="center" vertical="center"/>
    </xf>
    <xf numFmtId="0" fontId="4" fillId="2" borderId="18" xfId="1" applyFont="1" applyFill="1" applyBorder="1"/>
    <xf numFmtId="0" fontId="4" fillId="2" borderId="19" xfId="1" applyFont="1" applyFill="1" applyBorder="1"/>
    <xf numFmtId="164" fontId="4" fillId="2" borderId="20" xfId="1" applyNumberFormat="1" applyFont="1" applyFill="1" applyBorder="1"/>
    <xf numFmtId="0" fontId="4" fillId="2" borderId="24" xfId="1" applyFont="1" applyFill="1" applyBorder="1"/>
    <xf numFmtId="0" fontId="4" fillId="2" borderId="20" xfId="1" applyFont="1" applyFill="1" applyBorder="1"/>
    <xf numFmtId="0" fontId="4" fillId="2" borderId="23" xfId="1" applyFont="1" applyFill="1" applyBorder="1"/>
    <xf numFmtId="0" fontId="4" fillId="2" borderId="22" xfId="1" applyFont="1" applyFill="1" applyBorder="1"/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164" fontId="4" fillId="2" borderId="23" xfId="1" applyNumberFormat="1" applyFont="1" applyFill="1" applyBorder="1"/>
    <xf numFmtId="164" fontId="4" fillId="2" borderId="24" xfId="1" applyNumberFormat="1" applyFont="1" applyFill="1" applyBorder="1"/>
    <xf numFmtId="0" fontId="5" fillId="2" borderId="2" xfId="1" applyFont="1" applyFill="1" applyBorder="1"/>
    <xf numFmtId="0" fontId="5" fillId="2" borderId="52" xfId="1" applyFont="1" applyFill="1" applyBorder="1"/>
    <xf numFmtId="0" fontId="5" fillId="2" borderId="1" xfId="1" applyFont="1" applyFill="1" applyBorder="1"/>
    <xf numFmtId="0" fontId="4" fillId="2" borderId="53" xfId="1" applyFont="1" applyFill="1" applyBorder="1"/>
    <xf numFmtId="166" fontId="1" fillId="2" borderId="54" xfId="2" applyNumberFormat="1" applyFill="1" applyBorder="1"/>
    <xf numFmtId="166" fontId="5" fillId="2" borderId="23" xfId="1" applyNumberFormat="1" applyFont="1" applyFill="1" applyBorder="1" applyAlignment="1">
      <alignment vertical="center"/>
    </xf>
    <xf numFmtId="0" fontId="17" fillId="0" borderId="0" xfId="2" applyFont="1"/>
    <xf numFmtId="166" fontId="5" fillId="2" borderId="18" xfId="1" applyNumberFormat="1" applyFont="1" applyFill="1" applyBorder="1" applyAlignment="1">
      <alignment vertical="center"/>
    </xf>
    <xf numFmtId="166" fontId="5" fillId="2" borderId="19" xfId="1" applyNumberFormat="1" applyFont="1" applyFill="1" applyBorder="1" applyAlignment="1">
      <alignment vertical="center"/>
    </xf>
    <xf numFmtId="166" fontId="5" fillId="2" borderId="51" xfId="1" applyNumberFormat="1" applyFont="1" applyFill="1" applyBorder="1" applyAlignment="1">
      <alignment vertical="center"/>
    </xf>
    <xf numFmtId="169" fontId="5" fillId="2" borderId="19" xfId="1" applyNumberFormat="1" applyFont="1" applyFill="1" applyBorder="1" applyAlignment="1">
      <alignment vertical="center"/>
    </xf>
    <xf numFmtId="169" fontId="5" fillId="2" borderId="18" xfId="1" applyNumberFormat="1" applyFont="1" applyFill="1" applyBorder="1" applyAlignment="1">
      <alignment vertical="center"/>
    </xf>
    <xf numFmtId="169" fontId="5" fillId="2" borderId="22" xfId="1" applyNumberFormat="1" applyFont="1" applyFill="1" applyBorder="1" applyAlignment="1">
      <alignment vertical="center"/>
    </xf>
    <xf numFmtId="166" fontId="5" fillId="2" borderId="22" xfId="1" applyNumberFormat="1" applyFont="1" applyFill="1" applyBorder="1" applyAlignment="1">
      <alignment vertical="center"/>
    </xf>
    <xf numFmtId="166" fontId="5" fillId="2" borderId="25" xfId="1" applyNumberFormat="1" applyFont="1" applyFill="1" applyBorder="1" applyAlignment="1">
      <alignment vertical="center"/>
    </xf>
    <xf numFmtId="0" fontId="6" fillId="2" borderId="0" xfId="1" applyFont="1" applyFill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top" wrapText="1"/>
    </xf>
    <xf numFmtId="0" fontId="10" fillId="2" borderId="35" xfId="1" applyFont="1" applyFill="1" applyBorder="1" applyAlignment="1">
      <alignment horizontal="justify" vertical="center" wrapText="1"/>
    </xf>
    <xf numFmtId="0" fontId="10" fillId="2" borderId="28" xfId="1" applyFont="1" applyFill="1" applyBorder="1" applyAlignment="1">
      <alignment horizontal="justify" vertical="center" wrapText="1"/>
    </xf>
    <xf numFmtId="0" fontId="14" fillId="2" borderId="28" xfId="1" applyFont="1" applyFill="1" applyBorder="1" applyAlignment="1">
      <alignment horizontal="justify" vertical="center" wrapText="1"/>
    </xf>
    <xf numFmtId="0" fontId="10" fillId="2" borderId="28" xfId="1" applyFont="1" applyFill="1" applyBorder="1" applyAlignment="1">
      <alignment vertical="center" wrapText="1"/>
    </xf>
    <xf numFmtId="0" fontId="10" fillId="2" borderId="49" xfId="1" applyFont="1" applyFill="1" applyBorder="1" applyAlignment="1">
      <alignment horizontal="justify" vertical="center" wrapText="1"/>
    </xf>
    <xf numFmtId="0" fontId="10" fillId="2" borderId="54" xfId="1" applyFont="1" applyFill="1" applyBorder="1" applyAlignment="1">
      <alignment horizontal="justify" vertical="center" wrapText="1"/>
    </xf>
    <xf numFmtId="166" fontId="4" fillId="0" borderId="29" xfId="1" applyNumberFormat="1" applyFont="1" applyBorder="1" applyAlignment="1">
      <alignment vertical="center"/>
    </xf>
    <xf numFmtId="166" fontId="4" fillId="0" borderId="30" xfId="1" applyNumberFormat="1" applyFont="1" applyBorder="1" applyAlignment="1">
      <alignment vertical="center"/>
    </xf>
    <xf numFmtId="166" fontId="4" fillId="0" borderId="31" xfId="1" applyNumberFormat="1" applyFont="1" applyBorder="1" applyAlignment="1">
      <alignment vertical="center"/>
    </xf>
    <xf numFmtId="169" fontId="4" fillId="0" borderId="32" xfId="1" applyNumberFormat="1" applyFont="1" applyBorder="1" applyAlignment="1">
      <alignment vertical="center"/>
    </xf>
    <xf numFmtId="166" fontId="4" fillId="0" borderId="32" xfId="1" applyNumberFormat="1" applyFont="1" applyBorder="1" applyAlignment="1">
      <alignment vertical="center"/>
    </xf>
    <xf numFmtId="169" fontId="4" fillId="0" borderId="33" xfId="1" applyNumberFormat="1" applyFont="1" applyBorder="1" applyAlignment="1">
      <alignment vertical="center"/>
    </xf>
    <xf numFmtId="166" fontId="4" fillId="0" borderId="34" xfId="1" applyNumberFormat="1" applyFont="1" applyBorder="1" applyAlignment="1">
      <alignment vertical="center"/>
    </xf>
    <xf numFmtId="169" fontId="4" fillId="0" borderId="29" xfId="1" applyNumberFormat="1" applyFont="1" applyBorder="1" applyAlignment="1">
      <alignment vertical="center"/>
    </xf>
    <xf numFmtId="169" fontId="11" fillId="0" borderId="29" xfId="1" applyNumberFormat="1" applyFont="1" applyBorder="1" applyAlignment="1">
      <alignment vertical="center"/>
    </xf>
    <xf numFmtId="166" fontId="11" fillId="0" borderId="30" xfId="1" applyNumberFormat="1" applyFont="1" applyBorder="1" applyAlignment="1">
      <alignment vertical="center"/>
    </xf>
    <xf numFmtId="166" fontId="4" fillId="0" borderId="33" xfId="1" applyNumberFormat="1" applyFont="1" applyBorder="1" applyAlignment="1">
      <alignment vertical="center"/>
    </xf>
    <xf numFmtId="166" fontId="4" fillId="0" borderId="35" xfId="1" applyNumberFormat="1" applyFont="1" applyBorder="1" applyAlignment="1">
      <alignment vertical="center"/>
    </xf>
    <xf numFmtId="166" fontId="4" fillId="0" borderId="36" xfId="1" applyNumberFormat="1" applyFont="1" applyBorder="1" applyAlignment="1">
      <alignment vertical="center"/>
    </xf>
    <xf numFmtId="166" fontId="5" fillId="3" borderId="33" xfId="1" applyNumberFormat="1" applyFont="1" applyFill="1" applyBorder="1" applyAlignment="1">
      <alignment vertical="center"/>
    </xf>
    <xf numFmtId="166" fontId="5" fillId="3" borderId="29" xfId="1" applyNumberFormat="1" applyFont="1" applyFill="1" applyBorder="1" applyAlignment="1">
      <alignment vertical="center"/>
    </xf>
    <xf numFmtId="166" fontId="5" fillId="3" borderId="34" xfId="1" applyNumberFormat="1" applyFont="1" applyFill="1" applyBorder="1" applyAlignment="1">
      <alignment vertical="center"/>
    </xf>
    <xf numFmtId="166" fontId="8" fillId="2" borderId="35" xfId="2" applyNumberFormat="1" applyFont="1" applyFill="1" applyBorder="1" applyAlignment="1">
      <alignment vertical="center"/>
    </xf>
    <xf numFmtId="166" fontId="4" fillId="0" borderId="27" xfId="1" applyNumberFormat="1" applyFont="1" applyBorder="1" applyAlignment="1">
      <alignment vertical="center"/>
    </xf>
    <xf numFmtId="166" fontId="4" fillId="0" borderId="38" xfId="1" applyNumberFormat="1" applyFont="1" applyBorder="1" applyAlignment="1">
      <alignment vertical="center"/>
    </xf>
    <xf numFmtId="166" fontId="4" fillId="0" borderId="41" xfId="1" applyNumberFormat="1" applyFont="1" applyBorder="1" applyAlignment="1">
      <alignment vertical="center"/>
    </xf>
    <xf numFmtId="169" fontId="4" fillId="0" borderId="37" xfId="1" applyNumberFormat="1" applyFont="1" applyBorder="1" applyAlignment="1">
      <alignment vertical="center"/>
    </xf>
    <xf numFmtId="166" fontId="4" fillId="0" borderId="37" xfId="1" applyNumberFormat="1" applyFont="1" applyBorder="1" applyAlignment="1">
      <alignment vertical="center"/>
    </xf>
    <xf numFmtId="169" fontId="4" fillId="0" borderId="39" xfId="1" applyNumberFormat="1" applyFont="1" applyBorder="1" applyAlignment="1">
      <alignment vertical="center"/>
    </xf>
    <xf numFmtId="166" fontId="4" fillId="0" borderId="40" xfId="1" applyNumberFormat="1" applyFont="1" applyBorder="1" applyAlignment="1">
      <alignment vertical="center"/>
    </xf>
    <xf numFmtId="169" fontId="4" fillId="0" borderId="27" xfId="1" applyNumberFormat="1" applyFont="1" applyBorder="1" applyAlignment="1">
      <alignment vertical="center"/>
    </xf>
    <xf numFmtId="169" fontId="11" fillId="0" borderId="27" xfId="1" applyNumberFormat="1" applyFont="1" applyBorder="1" applyAlignment="1">
      <alignment vertical="center"/>
    </xf>
    <xf numFmtId="166" fontId="11" fillId="0" borderId="38" xfId="1" applyNumberFormat="1" applyFont="1" applyBorder="1" applyAlignment="1">
      <alignment vertical="center"/>
    </xf>
    <xf numFmtId="166" fontId="4" fillId="0" borderId="39" xfId="1" applyNumberFormat="1" applyFont="1" applyBorder="1" applyAlignment="1">
      <alignment vertical="center"/>
    </xf>
    <xf numFmtId="166" fontId="4" fillId="0" borderId="28" xfId="1" applyNumberFormat="1" applyFont="1" applyBorder="1" applyAlignment="1">
      <alignment vertical="center"/>
    </xf>
    <xf numFmtId="166" fontId="4" fillId="0" borderId="42" xfId="1" applyNumberFormat="1" applyFont="1" applyBorder="1" applyAlignment="1">
      <alignment vertical="center"/>
    </xf>
    <xf numFmtId="166" fontId="5" fillId="3" borderId="39" xfId="1" applyNumberFormat="1" applyFont="1" applyFill="1" applyBorder="1" applyAlignment="1">
      <alignment vertical="center"/>
    </xf>
    <xf numFmtId="166" fontId="5" fillId="3" borderId="27" xfId="1" applyNumberFormat="1" applyFont="1" applyFill="1" applyBorder="1" applyAlignment="1">
      <alignment vertical="center"/>
    </xf>
    <xf numFmtId="166" fontId="5" fillId="3" borderId="40" xfId="1" applyNumberFormat="1" applyFont="1" applyFill="1" applyBorder="1" applyAlignment="1">
      <alignment vertical="center"/>
    </xf>
    <xf numFmtId="166" fontId="8" fillId="2" borderId="28" xfId="2" applyNumberFormat="1" applyFont="1" applyFill="1" applyBorder="1" applyAlignment="1">
      <alignment vertical="center"/>
    </xf>
    <xf numFmtId="169" fontId="4" fillId="0" borderId="0" xfId="1" applyNumberFormat="1" applyFont="1" applyAlignment="1">
      <alignment vertical="center"/>
    </xf>
    <xf numFmtId="166" fontId="4" fillId="0" borderId="26" xfId="1" applyNumberFormat="1" applyFont="1" applyBorder="1" applyAlignment="1">
      <alignment vertical="center"/>
    </xf>
    <xf numFmtId="166" fontId="4" fillId="0" borderId="10" xfId="1" applyNumberFormat="1" applyFont="1" applyBorder="1" applyAlignment="1">
      <alignment vertical="center"/>
    </xf>
    <xf numFmtId="168" fontId="4" fillId="0" borderId="11" xfId="3" applyNumberFormat="1" applyFont="1" applyBorder="1" applyAlignment="1">
      <alignment vertical="center"/>
    </xf>
    <xf numFmtId="166" fontId="13" fillId="0" borderId="27" xfId="1" applyNumberFormat="1" applyFont="1" applyBorder="1" applyAlignment="1">
      <alignment vertical="center"/>
    </xf>
    <xf numFmtId="166" fontId="13" fillId="0" borderId="38" xfId="1" applyNumberFormat="1" applyFont="1" applyBorder="1" applyAlignment="1">
      <alignment vertical="center"/>
    </xf>
    <xf numFmtId="166" fontId="13" fillId="0" borderId="41" xfId="1" applyNumberFormat="1" applyFont="1" applyBorder="1" applyAlignment="1">
      <alignment vertical="center"/>
    </xf>
    <xf numFmtId="169" fontId="13" fillId="0" borderId="37" xfId="1" applyNumberFormat="1" applyFont="1" applyBorder="1" applyAlignment="1">
      <alignment vertical="center"/>
    </xf>
    <xf numFmtId="166" fontId="13" fillId="0" borderId="37" xfId="1" applyNumberFormat="1" applyFont="1" applyBorder="1" applyAlignment="1">
      <alignment vertical="center"/>
    </xf>
    <xf numFmtId="169" fontId="13" fillId="0" borderId="39" xfId="1" applyNumberFormat="1" applyFont="1" applyBorder="1" applyAlignment="1">
      <alignment vertical="center"/>
    </xf>
    <xf numFmtId="166" fontId="13" fillId="0" borderId="40" xfId="1" applyNumberFormat="1" applyFont="1" applyBorder="1" applyAlignment="1">
      <alignment vertical="center"/>
    </xf>
    <xf numFmtId="169" fontId="13" fillId="0" borderId="27" xfId="1" applyNumberFormat="1" applyFont="1" applyBorder="1" applyAlignment="1">
      <alignment vertical="center"/>
    </xf>
    <xf numFmtId="166" fontId="13" fillId="0" borderId="39" xfId="1" applyNumberFormat="1" applyFont="1" applyBorder="1" applyAlignment="1">
      <alignment vertical="center"/>
    </xf>
    <xf numFmtId="166" fontId="13" fillId="0" borderId="28" xfId="1" applyNumberFormat="1" applyFont="1" applyBorder="1" applyAlignment="1">
      <alignment vertical="center"/>
    </xf>
    <xf numFmtId="166" fontId="13" fillId="0" borderId="42" xfId="1" applyNumberFormat="1" applyFont="1" applyBorder="1" applyAlignment="1">
      <alignment vertical="center"/>
    </xf>
    <xf numFmtId="166" fontId="14" fillId="3" borderId="39" xfId="1" applyNumberFormat="1" applyFont="1" applyFill="1" applyBorder="1" applyAlignment="1">
      <alignment vertical="center"/>
    </xf>
    <xf numFmtId="166" fontId="14" fillId="3" borderId="27" xfId="1" applyNumberFormat="1" applyFont="1" applyFill="1" applyBorder="1" applyAlignment="1">
      <alignment vertical="center"/>
    </xf>
    <xf numFmtId="166" fontId="14" fillId="3" borderId="40" xfId="1" applyNumberFormat="1" applyFont="1" applyFill="1" applyBorder="1" applyAlignment="1">
      <alignment vertical="center"/>
    </xf>
    <xf numFmtId="166" fontId="18" fillId="2" borderId="28" xfId="2" applyNumberFormat="1" applyFont="1" applyFill="1" applyBorder="1" applyAlignment="1">
      <alignment vertical="center"/>
    </xf>
    <xf numFmtId="166" fontId="11" fillId="0" borderId="39" xfId="1" applyNumberFormat="1" applyFont="1" applyBorder="1" applyAlignment="1">
      <alignment vertical="center"/>
    </xf>
    <xf numFmtId="168" fontId="4" fillId="0" borderId="11" xfId="3" applyNumberFormat="1" applyFont="1" applyFill="1" applyBorder="1" applyAlignment="1">
      <alignment vertical="center"/>
    </xf>
    <xf numFmtId="166" fontId="4" fillId="0" borderId="43" xfId="1" applyNumberFormat="1" applyFont="1" applyBorder="1" applyAlignment="1">
      <alignment vertical="center"/>
    </xf>
    <xf numFmtId="166" fontId="4" fillId="0" borderId="44" xfId="1" applyNumberFormat="1" applyFont="1" applyBorder="1" applyAlignment="1">
      <alignment vertical="center"/>
    </xf>
    <xf numFmtId="166" fontId="4" fillId="0" borderId="45" xfId="1" applyNumberFormat="1" applyFont="1" applyBorder="1" applyAlignment="1">
      <alignment vertical="center"/>
    </xf>
    <xf numFmtId="169" fontId="4" fillId="0" borderId="46" xfId="1" applyNumberFormat="1" applyFont="1" applyBorder="1" applyAlignment="1">
      <alignment vertical="center"/>
    </xf>
    <xf numFmtId="166" fontId="4" fillId="0" borderId="46" xfId="1" applyNumberFormat="1" applyFont="1" applyBorder="1" applyAlignment="1">
      <alignment vertical="center"/>
    </xf>
    <xf numFmtId="169" fontId="4" fillId="0" borderId="47" xfId="1" applyNumberFormat="1" applyFont="1" applyBorder="1" applyAlignment="1">
      <alignment vertical="center"/>
    </xf>
    <xf numFmtId="166" fontId="4" fillId="0" borderId="48" xfId="1" applyNumberFormat="1" applyFont="1" applyBorder="1" applyAlignment="1">
      <alignment vertical="center"/>
    </xf>
    <xf numFmtId="169" fontId="4" fillId="0" borderId="43" xfId="1" applyNumberFormat="1" applyFont="1" applyBorder="1" applyAlignment="1">
      <alignment vertical="center"/>
    </xf>
    <xf numFmtId="169" fontId="11" fillId="0" borderId="43" xfId="1" applyNumberFormat="1" applyFont="1" applyBorder="1" applyAlignment="1">
      <alignment vertical="center"/>
    </xf>
    <xf numFmtId="166" fontId="11" fillId="0" borderId="44" xfId="1" applyNumberFormat="1" applyFont="1" applyBorder="1" applyAlignment="1">
      <alignment vertical="center"/>
    </xf>
    <xf numFmtId="166" fontId="4" fillId="0" borderId="47" xfId="1" applyNumberFormat="1" applyFont="1" applyBorder="1" applyAlignment="1">
      <alignment vertical="center"/>
    </xf>
    <xf numFmtId="166" fontId="4" fillId="0" borderId="49" xfId="1" applyNumberFormat="1" applyFont="1" applyBorder="1" applyAlignment="1">
      <alignment vertical="center"/>
    </xf>
    <xf numFmtId="166" fontId="4" fillId="0" borderId="50" xfId="1" applyNumberFormat="1" applyFont="1" applyBorder="1" applyAlignment="1">
      <alignment vertic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vertical="center" wrapText="1"/>
    </xf>
    <xf numFmtId="0" fontId="5" fillId="2" borderId="22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9" xfId="1" applyNumberFormat="1" applyFont="1" applyFill="1" applyBorder="1" applyAlignment="1">
      <alignment horizontal="center" vertical="center" wrapText="1"/>
    </xf>
    <xf numFmtId="164" fontId="7" fillId="2" borderId="10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14" xfId="1" applyNumberFormat="1" applyFont="1" applyFill="1" applyBorder="1" applyAlignment="1">
      <alignment horizontal="center" vertical="center" wrapText="1"/>
    </xf>
    <xf numFmtId="164" fontId="16" fillId="2" borderId="6" xfId="1" applyNumberFormat="1" applyFont="1" applyFill="1" applyBorder="1" applyAlignment="1">
      <alignment horizontal="center" vertical="center" wrapText="1"/>
    </xf>
    <xf numFmtId="164" fontId="16" fillId="2" borderId="11" xfId="1" applyNumberFormat="1" applyFont="1" applyFill="1" applyBorder="1" applyAlignment="1">
      <alignment horizontal="center" vertical="center" wrapText="1"/>
    </xf>
    <xf numFmtId="164" fontId="16" fillId="2" borderId="15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top" wrapText="1"/>
    </xf>
    <xf numFmtId="0" fontId="6" fillId="2" borderId="25" xfId="1" applyFont="1" applyFill="1" applyBorder="1" applyAlignment="1">
      <alignment horizontal="center" vertical="center" wrapText="1"/>
    </xf>
    <xf numFmtId="170" fontId="20" fillId="0" borderId="55" xfId="4" applyNumberFormat="1" applyFont="1" applyBorder="1"/>
    <xf numFmtId="170" fontId="20" fillId="0" borderId="57" xfId="4" applyNumberFormat="1" applyFont="1" applyBorder="1"/>
    <xf numFmtId="170" fontId="20" fillId="0" borderId="0" xfId="4" applyNumberFormat="1" applyFont="1"/>
    <xf numFmtId="170" fontId="20" fillId="0" borderId="30" xfId="4" applyNumberFormat="1" applyFont="1" applyBorder="1"/>
    <xf numFmtId="170" fontId="11" fillId="0" borderId="41" xfId="4" applyNumberFormat="1" applyFont="1" applyFill="1" applyBorder="1" applyAlignment="1">
      <alignment horizontal="justify" vertical="center" wrapText="1"/>
    </xf>
    <xf numFmtId="170" fontId="11" fillId="0" borderId="41" xfId="4" applyNumberFormat="1" applyFont="1" applyBorder="1" applyAlignment="1">
      <alignment horizontal="justify" vertical="center" wrapText="1"/>
    </xf>
    <xf numFmtId="170" fontId="13" fillId="0" borderId="41" xfId="4" applyNumberFormat="1" applyFont="1" applyFill="1" applyBorder="1" applyAlignment="1">
      <alignment horizontal="justify" vertical="center" wrapText="1"/>
    </xf>
    <xf numFmtId="170" fontId="13" fillId="0" borderId="41" xfId="4" applyNumberFormat="1" applyFont="1" applyBorder="1" applyAlignment="1">
      <alignment horizontal="justify" vertical="center" wrapText="1"/>
    </xf>
    <xf numFmtId="170" fontId="11" fillId="0" borderId="31" xfId="4" applyNumberFormat="1" applyFont="1" applyFill="1" applyBorder="1" applyAlignment="1">
      <alignment horizontal="justify" vertical="center" wrapText="1"/>
    </xf>
    <xf numFmtId="170" fontId="11" fillId="0" borderId="31" xfId="4" applyNumberFormat="1" applyFont="1" applyBorder="1" applyAlignment="1">
      <alignment horizontal="justify" vertical="center" wrapText="1"/>
    </xf>
    <xf numFmtId="170" fontId="11" fillId="0" borderId="41" xfId="4" applyNumberFormat="1" applyFont="1" applyFill="1" applyBorder="1" applyAlignment="1">
      <alignment vertical="center" wrapText="1"/>
    </xf>
    <xf numFmtId="170" fontId="11" fillId="0" borderId="41" xfId="4" applyNumberFormat="1" applyFont="1" applyBorder="1" applyAlignment="1">
      <alignment vertical="center" wrapText="1"/>
    </xf>
    <xf numFmtId="170" fontId="11" fillId="0" borderId="45" xfId="4" applyNumberFormat="1" applyFont="1" applyFill="1" applyBorder="1" applyAlignment="1">
      <alignment horizontal="justify" vertical="center" wrapText="1"/>
    </xf>
    <xf numFmtId="170" fontId="11" fillId="0" borderId="45" xfId="4" applyNumberFormat="1" applyFont="1" applyBorder="1" applyAlignment="1">
      <alignment horizontal="justify" vertical="center" wrapText="1"/>
    </xf>
    <xf numFmtId="0" fontId="6" fillId="2" borderId="59" xfId="1" applyFont="1" applyFill="1" applyBorder="1" applyAlignment="1">
      <alignment horizontal="center" vertical="center" wrapText="1"/>
    </xf>
    <xf numFmtId="0" fontId="6" fillId="2" borderId="56" xfId="1" applyFont="1" applyFill="1" applyBorder="1" applyAlignment="1">
      <alignment horizontal="center" vertical="center" wrapText="1"/>
    </xf>
    <xf numFmtId="0" fontId="21" fillId="0" borderId="0" xfId="2" applyFont="1"/>
    <xf numFmtId="0" fontId="19" fillId="0" borderId="25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22" fillId="0" borderId="27" xfId="2" applyFont="1" applyBorder="1"/>
    <xf numFmtId="170" fontId="19" fillId="0" borderId="58" xfId="4" applyNumberFormat="1" applyFont="1" applyBorder="1"/>
    <xf numFmtId="170" fontId="19" fillId="0" borderId="38" xfId="4" applyNumberFormat="1" applyFont="1" applyBorder="1"/>
    <xf numFmtId="0" fontId="22" fillId="0" borderId="53" xfId="2" applyFont="1" applyBorder="1"/>
    <xf numFmtId="170" fontId="19" fillId="0" borderId="60" xfId="4" applyNumberFormat="1" applyFont="1" applyBorder="1"/>
    <xf numFmtId="170" fontId="19" fillId="0" borderId="61" xfId="4" applyNumberFormat="1" applyFont="1" applyBorder="1"/>
    <xf numFmtId="0" fontId="19" fillId="0" borderId="25" xfId="2" applyFont="1" applyBorder="1"/>
    <xf numFmtId="170" fontId="19" fillId="0" borderId="21" xfId="4" applyNumberFormat="1" applyFont="1" applyBorder="1"/>
    <xf numFmtId="170" fontId="19" fillId="0" borderId="19" xfId="4" applyNumberFormat="1" applyFont="1" applyBorder="1"/>
    <xf numFmtId="0" fontId="7" fillId="2" borderId="25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1" xr:uid="{80FC73E8-4BC3-4832-922C-28F5953F2582}"/>
    <cellStyle name="Обычный 5" xfId="2" xr:uid="{6D721C9E-6D3A-42CE-916C-C91FD820EE52}"/>
    <cellStyle name="Финансовый" xfId="4" builtinId="3"/>
    <cellStyle name="Финансовый 2 2" xfId="3" xr:uid="{419FFA71-6F4D-4503-81F3-511B0FB346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ovikovaon\Desktop\&#1057;&#1074;&#1086;&#1076;.&#1058;&#1056;%20&#1079;&#1072;%202022&#1075;..xlsx" TargetMode="External"/><Relationship Id="rId1" Type="http://schemas.openxmlformats.org/officeDocument/2006/relationships/externalLinkPath" Target="/Users/novikovaon/Desktop/&#1057;&#1074;&#1086;&#1076;.&#1058;&#1056;%20&#1079;&#1072;%20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Кровли"/>
      <sheetName val="3.1.фасад, крыл."/>
      <sheetName val="3.2. балк, лодж"/>
      <sheetName val="3.3. козыр."/>
      <sheetName val="3.4. гермет."/>
      <sheetName val="3.2.Приям"/>
      <sheetName val="4. Л.Кл."/>
      <sheetName val="5. Тех.Пом."/>
      <sheetName val="6. Полы МОП"/>
      <sheetName val="7. В.трубы"/>
      <sheetName val="9.Отмост."/>
      <sheetName val="10.Двери"/>
      <sheetName val="11. Мет.дв и реш."/>
      <sheetName val="12. Окна"/>
      <sheetName val="16.Дефлек."/>
      <sheetName val="18. Асфальт"/>
      <sheetName val="19. П.Ящики"/>
      <sheetName val="ГВС"/>
      <sheetName val="ХВС"/>
      <sheetName val="ЦО"/>
      <sheetName val="Канал"/>
      <sheetName val="Зап.Ар-ра"/>
      <sheetName val="Отопл"/>
      <sheetName val="Эл.Пров."/>
      <sheetName val="Апп.Защ."/>
      <sheetName val="ГРЩ"/>
      <sheetName val="28 АВ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D3">
            <v>6069.2843999999996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D305E-D597-4866-BE81-46ABCF801343}">
  <sheetPr>
    <tabColor rgb="FF9900FF"/>
  </sheetPr>
  <dimension ref="A1:BU258"/>
  <sheetViews>
    <sheetView tabSelected="1" zoomScaleNormal="100" zoomScaleSheetLayoutView="112" workbookViewId="0">
      <pane xSplit="2" ySplit="7" topLeftCell="C8" activePane="bottomRight" state="frozen"/>
      <selection pane="topRight" activeCell="Q1" sqref="Q1"/>
      <selection pane="bottomLeft" activeCell="A9" sqref="A9"/>
      <selection pane="bottomRight" activeCell="B234" sqref="B234"/>
    </sheetView>
  </sheetViews>
  <sheetFormatPr defaultRowHeight="14.4" x14ac:dyDescent="0.3"/>
  <cols>
    <col min="1" max="1" width="5.5546875" style="5" customWidth="1"/>
    <col min="2" max="2" width="29.44140625" style="5" customWidth="1"/>
    <col min="3" max="4" width="14.5546875" style="5" customWidth="1"/>
    <col min="5" max="5" width="10.21875" style="5" customWidth="1"/>
    <col min="6" max="6" width="12.88671875" style="5" customWidth="1"/>
    <col min="7" max="7" width="11.5546875" style="5" hidden="1" customWidth="1"/>
    <col min="8" max="8" width="9.6640625" style="5" customWidth="1"/>
    <col min="9" max="9" width="14" style="5" customWidth="1"/>
    <col min="10" max="10" width="10.6640625" style="5" customWidth="1"/>
    <col min="11" max="11" width="7.33203125" style="5" customWidth="1"/>
    <col min="12" max="12" width="12" style="5" customWidth="1"/>
    <col min="13" max="13" width="10.6640625" style="5" customWidth="1"/>
    <col min="14" max="14" width="12.109375" style="5" customWidth="1"/>
    <col min="15" max="15" width="9.6640625" style="5" customWidth="1"/>
    <col min="16" max="16" width="13.33203125" style="5" customWidth="1"/>
    <col min="17" max="17" width="7.44140625" style="5" customWidth="1"/>
    <col min="18" max="18" width="10.6640625" style="5" customWidth="1"/>
    <col min="19" max="19" width="9" style="5" customWidth="1"/>
    <col min="20" max="20" width="8.44140625" style="5" customWidth="1"/>
    <col min="21" max="21" width="15.109375" style="5" customWidth="1"/>
    <col min="22" max="22" width="9.77734375" style="5" customWidth="1"/>
    <col min="23" max="24" width="10.6640625" style="5" customWidth="1"/>
    <col min="25" max="25" width="12.44140625" style="5" customWidth="1"/>
    <col min="26" max="26" width="11.109375" style="5" customWidth="1"/>
    <col min="27" max="27" width="11.33203125" style="5" customWidth="1"/>
    <col min="28" max="29" width="10.6640625" style="5" hidden="1" customWidth="1"/>
    <col min="30" max="31" width="10.6640625" style="5" customWidth="1"/>
    <col min="32" max="32" width="9.109375" style="5" customWidth="1"/>
    <col min="33" max="33" width="11.5546875" style="5" customWidth="1"/>
    <col min="34" max="34" width="7.44140625" style="5" customWidth="1"/>
    <col min="35" max="35" width="11.88671875" style="5" customWidth="1"/>
    <col min="36" max="36" width="7.77734375" style="5" customWidth="1"/>
    <col min="37" max="37" width="13.109375" style="5" customWidth="1"/>
    <col min="38" max="39" width="10.6640625" style="5" hidden="1" customWidth="1"/>
    <col min="40" max="40" width="11.5546875" style="5" hidden="1" customWidth="1"/>
    <col min="41" max="41" width="8.109375" style="5" customWidth="1"/>
    <col min="42" max="42" width="12.5546875" style="5" customWidth="1"/>
    <col min="43" max="43" width="10.6640625" style="5" hidden="1" customWidth="1"/>
    <col min="44" max="44" width="10.6640625" style="5" customWidth="1"/>
    <col min="45" max="45" width="12.109375" style="5" customWidth="1"/>
    <col min="46" max="46" width="8.88671875" style="5" customWidth="1"/>
    <col min="47" max="47" width="11.88671875" style="5" customWidth="1"/>
    <col min="48" max="48" width="13" style="5" hidden="1" customWidth="1"/>
    <col min="49" max="49" width="14.5546875" style="5" customWidth="1"/>
    <col min="50" max="50" width="10.6640625" style="5" customWidth="1"/>
    <col min="51" max="51" width="12.33203125" style="5" customWidth="1"/>
    <col min="52" max="52" width="10.6640625" style="5" customWidth="1"/>
    <col min="53" max="53" width="13.44140625" style="5" customWidth="1"/>
    <col min="54" max="54" width="12.44140625" style="5" customWidth="1"/>
    <col min="55" max="55" width="13.6640625" style="5" customWidth="1"/>
    <col min="56" max="56" width="10.6640625" style="5" customWidth="1"/>
    <col min="57" max="57" width="12.33203125" style="5" customWidth="1"/>
    <col min="58" max="58" width="7.109375" style="5" customWidth="1"/>
    <col min="59" max="59" width="12.5546875" style="5" customWidth="1"/>
    <col min="60" max="60" width="10.109375" style="5" customWidth="1"/>
    <col min="61" max="61" width="14.33203125" style="5" customWidth="1"/>
    <col min="62" max="62" width="10.6640625" style="5" customWidth="1"/>
    <col min="63" max="63" width="11.6640625" style="5" customWidth="1"/>
    <col min="64" max="64" width="8.5546875" style="5" customWidth="1"/>
    <col min="65" max="65" width="11.21875" style="5" customWidth="1"/>
    <col min="66" max="66" width="8.109375" style="5" customWidth="1"/>
    <col min="67" max="67" width="13.5546875" style="5" customWidth="1"/>
    <col min="68" max="68" width="16.109375" style="5" customWidth="1"/>
    <col min="69" max="70" width="14.5546875" style="5" customWidth="1"/>
    <col min="71" max="71" width="19.109375" style="5" customWidth="1"/>
    <col min="72" max="72" width="9.109375" style="5" customWidth="1"/>
    <col min="73" max="73" width="12.77734375" style="5" hidden="1" customWidth="1"/>
    <col min="74" max="82" width="8.88671875" style="5" customWidth="1"/>
    <col min="83" max="221" width="8.88671875" style="5"/>
    <col min="222" max="222" width="5.5546875" style="5" customWidth="1"/>
    <col min="223" max="223" width="29.44140625" style="5" customWidth="1"/>
    <col min="224" max="234" width="0" style="5" hidden="1" customWidth="1"/>
    <col min="235" max="235" width="14" style="5" customWidth="1"/>
    <col min="236" max="236" width="12.88671875" style="5" customWidth="1"/>
    <col min="237" max="237" width="13.88671875" style="5" customWidth="1"/>
    <col min="238" max="238" width="15" style="5" customWidth="1"/>
    <col min="239" max="239" width="12.88671875" style="5" customWidth="1"/>
    <col min="240" max="240" width="11.6640625" style="5" customWidth="1"/>
    <col min="241" max="241" width="13.88671875" style="5" customWidth="1"/>
    <col min="242" max="242" width="10.109375" style="5" customWidth="1"/>
    <col min="243" max="243" width="11.88671875" style="5" customWidth="1"/>
    <col min="244" max="244" width="10.44140625" style="5" customWidth="1"/>
    <col min="245" max="245" width="10.6640625" style="5" customWidth="1"/>
    <col min="246" max="246" width="11" style="5" customWidth="1"/>
    <col min="247" max="247" width="9.88671875" style="5" customWidth="1"/>
    <col min="248" max="248" width="12.88671875" style="5" customWidth="1"/>
    <col min="249" max="249" width="13" style="5" customWidth="1"/>
    <col min="250" max="250" width="15" style="5" customWidth="1"/>
    <col min="251" max="251" width="11.44140625" style="5" customWidth="1"/>
    <col min="252" max="252" width="12" style="5" customWidth="1"/>
    <col min="253" max="253" width="11.44140625" style="5" customWidth="1"/>
    <col min="254" max="254" width="13.33203125" style="5" customWidth="1"/>
    <col min="255" max="255" width="13.109375" style="5" customWidth="1"/>
    <col min="256" max="256" width="13" style="5" customWidth="1"/>
    <col min="257" max="257" width="14.6640625" style="5" customWidth="1"/>
    <col min="258" max="260" width="9.109375" style="5" customWidth="1"/>
    <col min="261" max="261" width="10.5546875" style="5" customWidth="1"/>
    <col min="262" max="263" width="9.44140625" style="5" customWidth="1"/>
    <col min="264" max="264" width="9.33203125" style="5" customWidth="1"/>
    <col min="265" max="265" width="9" style="5" customWidth="1"/>
    <col min="266" max="266" width="8.6640625" style="5" customWidth="1"/>
    <col min="267" max="267" width="9.44140625" style="5" customWidth="1"/>
    <col min="268" max="268" width="7.44140625" style="5" customWidth="1"/>
    <col min="269" max="269" width="8.33203125" style="5" customWidth="1"/>
    <col min="270" max="270" width="8" style="5" customWidth="1"/>
    <col min="271" max="271" width="11.44140625" style="5" customWidth="1"/>
    <col min="272" max="272" width="7.44140625" style="5" customWidth="1"/>
    <col min="273" max="273" width="12.109375" style="5" customWidth="1"/>
    <col min="274" max="274" width="9.6640625" style="5" customWidth="1"/>
    <col min="275" max="275" width="13.109375" style="5" customWidth="1"/>
    <col min="276" max="276" width="7.44140625" style="5" customWidth="1"/>
    <col min="277" max="277" width="20.6640625" style="5" customWidth="1"/>
    <col min="278" max="278" width="0.44140625" style="5" customWidth="1"/>
    <col min="279" max="279" width="13.33203125" style="5" customWidth="1"/>
    <col min="280" max="280" width="7.33203125" style="5" customWidth="1"/>
    <col min="281" max="281" width="13.109375" style="5" customWidth="1"/>
    <col min="282" max="477" width="8.88671875" style="5"/>
    <col min="478" max="478" width="5.5546875" style="5" customWidth="1"/>
    <col min="479" max="479" width="29.44140625" style="5" customWidth="1"/>
    <col min="480" max="490" width="0" style="5" hidden="1" customWidth="1"/>
    <col min="491" max="491" width="14" style="5" customWidth="1"/>
    <col min="492" max="492" width="12.88671875" style="5" customWidth="1"/>
    <col min="493" max="493" width="13.88671875" style="5" customWidth="1"/>
    <col min="494" max="494" width="15" style="5" customWidth="1"/>
    <col min="495" max="495" width="12.88671875" style="5" customWidth="1"/>
    <col min="496" max="496" width="11.6640625" style="5" customWidth="1"/>
    <col min="497" max="497" width="13.88671875" style="5" customWidth="1"/>
    <col min="498" max="498" width="10.109375" style="5" customWidth="1"/>
    <col min="499" max="499" width="11.88671875" style="5" customWidth="1"/>
    <col min="500" max="500" width="10.44140625" style="5" customWidth="1"/>
    <col min="501" max="501" width="10.6640625" style="5" customWidth="1"/>
    <col min="502" max="502" width="11" style="5" customWidth="1"/>
    <col min="503" max="503" width="9.88671875" style="5" customWidth="1"/>
    <col min="504" max="504" width="12.88671875" style="5" customWidth="1"/>
    <col min="505" max="505" width="13" style="5" customWidth="1"/>
    <col min="506" max="506" width="15" style="5" customWidth="1"/>
    <col min="507" max="507" width="11.44140625" style="5" customWidth="1"/>
    <col min="508" max="508" width="12" style="5" customWidth="1"/>
    <col min="509" max="509" width="11.44140625" style="5" customWidth="1"/>
    <col min="510" max="510" width="13.33203125" style="5" customWidth="1"/>
    <col min="511" max="511" width="13.109375" style="5" customWidth="1"/>
    <col min="512" max="512" width="13" style="5" customWidth="1"/>
    <col min="513" max="513" width="14.6640625" style="5" customWidth="1"/>
    <col min="514" max="516" width="9.109375" style="5" customWidth="1"/>
    <col min="517" max="517" width="10.5546875" style="5" customWidth="1"/>
    <col min="518" max="519" width="9.44140625" style="5" customWidth="1"/>
    <col min="520" max="520" width="9.33203125" style="5" customWidth="1"/>
    <col min="521" max="521" width="9" style="5" customWidth="1"/>
    <col min="522" max="522" width="8.6640625" style="5" customWidth="1"/>
    <col min="523" max="523" width="9.44140625" style="5" customWidth="1"/>
    <col min="524" max="524" width="7.44140625" style="5" customWidth="1"/>
    <col min="525" max="525" width="8.33203125" style="5" customWidth="1"/>
    <col min="526" max="526" width="8" style="5" customWidth="1"/>
    <col min="527" max="527" width="11.44140625" style="5" customWidth="1"/>
    <col min="528" max="528" width="7.44140625" style="5" customWidth="1"/>
    <col min="529" max="529" width="12.109375" style="5" customWidth="1"/>
    <col min="530" max="530" width="9.6640625" style="5" customWidth="1"/>
    <col min="531" max="531" width="13.109375" style="5" customWidth="1"/>
    <col min="532" max="532" width="7.44140625" style="5" customWidth="1"/>
    <col min="533" max="533" width="20.6640625" style="5" customWidth="1"/>
    <col min="534" max="534" width="0.44140625" style="5" customWidth="1"/>
    <col min="535" max="535" width="13.33203125" style="5" customWidth="1"/>
    <col min="536" max="536" width="7.33203125" style="5" customWidth="1"/>
    <col min="537" max="537" width="13.109375" style="5" customWidth="1"/>
    <col min="538" max="733" width="8.88671875" style="5"/>
    <col min="734" max="734" width="5.5546875" style="5" customWidth="1"/>
    <col min="735" max="735" width="29.44140625" style="5" customWidth="1"/>
    <col min="736" max="746" width="0" style="5" hidden="1" customWidth="1"/>
    <col min="747" max="747" width="14" style="5" customWidth="1"/>
    <col min="748" max="748" width="12.88671875" style="5" customWidth="1"/>
    <col min="749" max="749" width="13.88671875" style="5" customWidth="1"/>
    <col min="750" max="750" width="15" style="5" customWidth="1"/>
    <col min="751" max="751" width="12.88671875" style="5" customWidth="1"/>
    <col min="752" max="752" width="11.6640625" style="5" customWidth="1"/>
    <col min="753" max="753" width="13.88671875" style="5" customWidth="1"/>
    <col min="754" max="754" width="10.109375" style="5" customWidth="1"/>
    <col min="755" max="755" width="11.88671875" style="5" customWidth="1"/>
    <col min="756" max="756" width="10.44140625" style="5" customWidth="1"/>
    <col min="757" max="757" width="10.6640625" style="5" customWidth="1"/>
    <col min="758" max="758" width="11" style="5" customWidth="1"/>
    <col min="759" max="759" width="9.88671875" style="5" customWidth="1"/>
    <col min="760" max="760" width="12.88671875" style="5" customWidth="1"/>
    <col min="761" max="761" width="13" style="5" customWidth="1"/>
    <col min="762" max="762" width="15" style="5" customWidth="1"/>
    <col min="763" max="763" width="11.44140625" style="5" customWidth="1"/>
    <col min="764" max="764" width="12" style="5" customWidth="1"/>
    <col min="765" max="765" width="11.44140625" style="5" customWidth="1"/>
    <col min="766" max="766" width="13.33203125" style="5" customWidth="1"/>
    <col min="767" max="767" width="13.109375" style="5" customWidth="1"/>
    <col min="768" max="768" width="13" style="5" customWidth="1"/>
    <col min="769" max="769" width="14.6640625" style="5" customWidth="1"/>
    <col min="770" max="772" width="9.109375" style="5" customWidth="1"/>
    <col min="773" max="773" width="10.5546875" style="5" customWidth="1"/>
    <col min="774" max="775" width="9.44140625" style="5" customWidth="1"/>
    <col min="776" max="776" width="9.33203125" style="5" customWidth="1"/>
    <col min="777" max="777" width="9" style="5" customWidth="1"/>
    <col min="778" max="778" width="8.6640625" style="5" customWidth="1"/>
    <col min="779" max="779" width="9.44140625" style="5" customWidth="1"/>
    <col min="780" max="780" width="7.44140625" style="5" customWidth="1"/>
    <col min="781" max="781" width="8.33203125" style="5" customWidth="1"/>
    <col min="782" max="782" width="8" style="5" customWidth="1"/>
    <col min="783" max="783" width="11.44140625" style="5" customWidth="1"/>
    <col min="784" max="784" width="7.44140625" style="5" customWidth="1"/>
    <col min="785" max="785" width="12.109375" style="5" customWidth="1"/>
    <col min="786" max="786" width="9.6640625" style="5" customWidth="1"/>
    <col min="787" max="787" width="13.109375" style="5" customWidth="1"/>
    <col min="788" max="788" width="7.44140625" style="5" customWidth="1"/>
    <col min="789" max="789" width="20.6640625" style="5" customWidth="1"/>
    <col min="790" max="790" width="0.44140625" style="5" customWidth="1"/>
    <col min="791" max="791" width="13.33203125" style="5" customWidth="1"/>
    <col min="792" max="792" width="7.33203125" style="5" customWidth="1"/>
    <col min="793" max="793" width="13.109375" style="5" customWidth="1"/>
    <col min="794" max="989" width="8.88671875" style="5"/>
    <col min="990" max="990" width="5.5546875" style="5" customWidth="1"/>
    <col min="991" max="991" width="29.44140625" style="5" customWidth="1"/>
    <col min="992" max="1002" width="0" style="5" hidden="1" customWidth="1"/>
    <col min="1003" max="1003" width="14" style="5" customWidth="1"/>
    <col min="1004" max="1004" width="12.88671875" style="5" customWidth="1"/>
    <col min="1005" max="1005" width="13.88671875" style="5" customWidth="1"/>
    <col min="1006" max="1006" width="15" style="5" customWidth="1"/>
    <col min="1007" max="1007" width="12.88671875" style="5" customWidth="1"/>
    <col min="1008" max="1008" width="11.6640625" style="5" customWidth="1"/>
    <col min="1009" max="1009" width="13.88671875" style="5" customWidth="1"/>
    <col min="1010" max="1010" width="10.109375" style="5" customWidth="1"/>
    <col min="1011" max="1011" width="11.88671875" style="5" customWidth="1"/>
    <col min="1012" max="1012" width="10.44140625" style="5" customWidth="1"/>
    <col min="1013" max="1013" width="10.6640625" style="5" customWidth="1"/>
    <col min="1014" max="1014" width="11" style="5" customWidth="1"/>
    <col min="1015" max="1015" width="9.88671875" style="5" customWidth="1"/>
    <col min="1016" max="1016" width="12.88671875" style="5" customWidth="1"/>
    <col min="1017" max="1017" width="13" style="5" customWidth="1"/>
    <col min="1018" max="1018" width="15" style="5" customWidth="1"/>
    <col min="1019" max="1019" width="11.44140625" style="5" customWidth="1"/>
    <col min="1020" max="1020" width="12" style="5" customWidth="1"/>
    <col min="1021" max="1021" width="11.44140625" style="5" customWidth="1"/>
    <col min="1022" max="1022" width="13.33203125" style="5" customWidth="1"/>
    <col min="1023" max="1023" width="13.109375" style="5" customWidth="1"/>
    <col min="1024" max="1024" width="13" style="5" customWidth="1"/>
    <col min="1025" max="1025" width="14.6640625" style="5" customWidth="1"/>
    <col min="1026" max="1028" width="9.109375" style="5" customWidth="1"/>
    <col min="1029" max="1029" width="10.5546875" style="5" customWidth="1"/>
    <col min="1030" max="1031" width="9.44140625" style="5" customWidth="1"/>
    <col min="1032" max="1032" width="9.33203125" style="5" customWidth="1"/>
    <col min="1033" max="1033" width="9" style="5" customWidth="1"/>
    <col min="1034" max="1034" width="8.6640625" style="5" customWidth="1"/>
    <col min="1035" max="1035" width="9.44140625" style="5" customWidth="1"/>
    <col min="1036" max="1036" width="7.44140625" style="5" customWidth="1"/>
    <col min="1037" max="1037" width="8.33203125" style="5" customWidth="1"/>
    <col min="1038" max="1038" width="8" style="5" customWidth="1"/>
    <col min="1039" max="1039" width="11.44140625" style="5" customWidth="1"/>
    <col min="1040" max="1040" width="7.44140625" style="5" customWidth="1"/>
    <col min="1041" max="1041" width="12.109375" style="5" customWidth="1"/>
    <col min="1042" max="1042" width="9.6640625" style="5" customWidth="1"/>
    <col min="1043" max="1043" width="13.109375" style="5" customWidth="1"/>
    <col min="1044" max="1044" width="7.44140625" style="5" customWidth="1"/>
    <col min="1045" max="1045" width="20.6640625" style="5" customWidth="1"/>
    <col min="1046" max="1046" width="0.44140625" style="5" customWidth="1"/>
    <col min="1047" max="1047" width="13.33203125" style="5" customWidth="1"/>
    <col min="1048" max="1048" width="7.33203125" style="5" customWidth="1"/>
    <col min="1049" max="1049" width="13.109375" style="5" customWidth="1"/>
    <col min="1050" max="1245" width="8.88671875" style="5"/>
    <col min="1246" max="1246" width="5.5546875" style="5" customWidth="1"/>
    <col min="1247" max="1247" width="29.44140625" style="5" customWidth="1"/>
    <col min="1248" max="1258" width="0" style="5" hidden="1" customWidth="1"/>
    <col min="1259" max="1259" width="14" style="5" customWidth="1"/>
    <col min="1260" max="1260" width="12.88671875" style="5" customWidth="1"/>
    <col min="1261" max="1261" width="13.88671875" style="5" customWidth="1"/>
    <col min="1262" max="1262" width="15" style="5" customWidth="1"/>
    <col min="1263" max="1263" width="12.88671875" style="5" customWidth="1"/>
    <col min="1264" max="1264" width="11.6640625" style="5" customWidth="1"/>
    <col min="1265" max="1265" width="13.88671875" style="5" customWidth="1"/>
    <col min="1266" max="1266" width="10.109375" style="5" customWidth="1"/>
    <col min="1267" max="1267" width="11.88671875" style="5" customWidth="1"/>
    <col min="1268" max="1268" width="10.44140625" style="5" customWidth="1"/>
    <col min="1269" max="1269" width="10.6640625" style="5" customWidth="1"/>
    <col min="1270" max="1270" width="11" style="5" customWidth="1"/>
    <col min="1271" max="1271" width="9.88671875" style="5" customWidth="1"/>
    <col min="1272" max="1272" width="12.88671875" style="5" customWidth="1"/>
    <col min="1273" max="1273" width="13" style="5" customWidth="1"/>
    <col min="1274" max="1274" width="15" style="5" customWidth="1"/>
    <col min="1275" max="1275" width="11.44140625" style="5" customWidth="1"/>
    <col min="1276" max="1276" width="12" style="5" customWidth="1"/>
    <col min="1277" max="1277" width="11.44140625" style="5" customWidth="1"/>
    <col min="1278" max="1278" width="13.33203125" style="5" customWidth="1"/>
    <col min="1279" max="1279" width="13.109375" style="5" customWidth="1"/>
    <col min="1280" max="1280" width="13" style="5" customWidth="1"/>
    <col min="1281" max="1281" width="14.6640625" style="5" customWidth="1"/>
    <col min="1282" max="1284" width="9.109375" style="5" customWidth="1"/>
    <col min="1285" max="1285" width="10.5546875" style="5" customWidth="1"/>
    <col min="1286" max="1287" width="9.44140625" style="5" customWidth="1"/>
    <col min="1288" max="1288" width="9.33203125" style="5" customWidth="1"/>
    <col min="1289" max="1289" width="9" style="5" customWidth="1"/>
    <col min="1290" max="1290" width="8.6640625" style="5" customWidth="1"/>
    <col min="1291" max="1291" width="9.44140625" style="5" customWidth="1"/>
    <col min="1292" max="1292" width="7.44140625" style="5" customWidth="1"/>
    <col min="1293" max="1293" width="8.33203125" style="5" customWidth="1"/>
    <col min="1294" max="1294" width="8" style="5" customWidth="1"/>
    <col min="1295" max="1295" width="11.44140625" style="5" customWidth="1"/>
    <col min="1296" max="1296" width="7.44140625" style="5" customWidth="1"/>
    <col min="1297" max="1297" width="12.109375" style="5" customWidth="1"/>
    <col min="1298" max="1298" width="9.6640625" style="5" customWidth="1"/>
    <col min="1299" max="1299" width="13.109375" style="5" customWidth="1"/>
    <col min="1300" max="1300" width="7.44140625" style="5" customWidth="1"/>
    <col min="1301" max="1301" width="20.6640625" style="5" customWidth="1"/>
    <col min="1302" max="1302" width="0.44140625" style="5" customWidth="1"/>
    <col min="1303" max="1303" width="13.33203125" style="5" customWidth="1"/>
    <col min="1304" max="1304" width="7.33203125" style="5" customWidth="1"/>
    <col min="1305" max="1305" width="13.109375" style="5" customWidth="1"/>
    <col min="1306" max="1501" width="8.88671875" style="5"/>
    <col min="1502" max="1502" width="5.5546875" style="5" customWidth="1"/>
    <col min="1503" max="1503" width="29.44140625" style="5" customWidth="1"/>
    <col min="1504" max="1514" width="0" style="5" hidden="1" customWidth="1"/>
    <col min="1515" max="1515" width="14" style="5" customWidth="1"/>
    <col min="1516" max="1516" width="12.88671875" style="5" customWidth="1"/>
    <col min="1517" max="1517" width="13.88671875" style="5" customWidth="1"/>
    <col min="1518" max="1518" width="15" style="5" customWidth="1"/>
    <col min="1519" max="1519" width="12.88671875" style="5" customWidth="1"/>
    <col min="1520" max="1520" width="11.6640625" style="5" customWidth="1"/>
    <col min="1521" max="1521" width="13.88671875" style="5" customWidth="1"/>
    <col min="1522" max="1522" width="10.109375" style="5" customWidth="1"/>
    <col min="1523" max="1523" width="11.88671875" style="5" customWidth="1"/>
    <col min="1524" max="1524" width="10.44140625" style="5" customWidth="1"/>
    <col min="1525" max="1525" width="10.6640625" style="5" customWidth="1"/>
    <col min="1526" max="1526" width="11" style="5" customWidth="1"/>
    <col min="1527" max="1527" width="9.88671875" style="5" customWidth="1"/>
    <col min="1528" max="1528" width="12.88671875" style="5" customWidth="1"/>
    <col min="1529" max="1529" width="13" style="5" customWidth="1"/>
    <col min="1530" max="1530" width="15" style="5" customWidth="1"/>
    <col min="1531" max="1531" width="11.44140625" style="5" customWidth="1"/>
    <col min="1532" max="1532" width="12" style="5" customWidth="1"/>
    <col min="1533" max="1533" width="11.44140625" style="5" customWidth="1"/>
    <col min="1534" max="1534" width="13.33203125" style="5" customWidth="1"/>
    <col min="1535" max="1535" width="13.109375" style="5" customWidth="1"/>
    <col min="1536" max="1536" width="13" style="5" customWidth="1"/>
    <col min="1537" max="1537" width="14.6640625" style="5" customWidth="1"/>
    <col min="1538" max="1540" width="9.109375" style="5" customWidth="1"/>
    <col min="1541" max="1541" width="10.5546875" style="5" customWidth="1"/>
    <col min="1542" max="1543" width="9.44140625" style="5" customWidth="1"/>
    <col min="1544" max="1544" width="9.33203125" style="5" customWidth="1"/>
    <col min="1545" max="1545" width="9" style="5" customWidth="1"/>
    <col min="1546" max="1546" width="8.6640625" style="5" customWidth="1"/>
    <col min="1547" max="1547" width="9.44140625" style="5" customWidth="1"/>
    <col min="1548" max="1548" width="7.44140625" style="5" customWidth="1"/>
    <col min="1549" max="1549" width="8.33203125" style="5" customWidth="1"/>
    <col min="1550" max="1550" width="8" style="5" customWidth="1"/>
    <col min="1551" max="1551" width="11.44140625" style="5" customWidth="1"/>
    <col min="1552" max="1552" width="7.44140625" style="5" customWidth="1"/>
    <col min="1553" max="1553" width="12.109375" style="5" customWidth="1"/>
    <col min="1554" max="1554" width="9.6640625" style="5" customWidth="1"/>
    <col min="1555" max="1555" width="13.109375" style="5" customWidth="1"/>
    <col min="1556" max="1556" width="7.44140625" style="5" customWidth="1"/>
    <col min="1557" max="1557" width="20.6640625" style="5" customWidth="1"/>
    <col min="1558" max="1558" width="0.44140625" style="5" customWidth="1"/>
    <col min="1559" max="1559" width="13.33203125" style="5" customWidth="1"/>
    <col min="1560" max="1560" width="7.33203125" style="5" customWidth="1"/>
    <col min="1561" max="1561" width="13.109375" style="5" customWidth="1"/>
    <col min="1562" max="1757" width="8.88671875" style="5"/>
    <col min="1758" max="1758" width="5.5546875" style="5" customWidth="1"/>
    <col min="1759" max="1759" width="29.44140625" style="5" customWidth="1"/>
    <col min="1760" max="1770" width="0" style="5" hidden="1" customWidth="1"/>
    <col min="1771" max="1771" width="14" style="5" customWidth="1"/>
    <col min="1772" max="1772" width="12.88671875" style="5" customWidth="1"/>
    <col min="1773" max="1773" width="13.88671875" style="5" customWidth="1"/>
    <col min="1774" max="1774" width="15" style="5" customWidth="1"/>
    <col min="1775" max="1775" width="12.88671875" style="5" customWidth="1"/>
    <col min="1776" max="1776" width="11.6640625" style="5" customWidth="1"/>
    <col min="1777" max="1777" width="13.88671875" style="5" customWidth="1"/>
    <col min="1778" max="1778" width="10.109375" style="5" customWidth="1"/>
    <col min="1779" max="1779" width="11.88671875" style="5" customWidth="1"/>
    <col min="1780" max="1780" width="10.44140625" style="5" customWidth="1"/>
    <col min="1781" max="1781" width="10.6640625" style="5" customWidth="1"/>
    <col min="1782" max="1782" width="11" style="5" customWidth="1"/>
    <col min="1783" max="1783" width="9.88671875" style="5" customWidth="1"/>
    <col min="1784" max="1784" width="12.88671875" style="5" customWidth="1"/>
    <col min="1785" max="1785" width="13" style="5" customWidth="1"/>
    <col min="1786" max="1786" width="15" style="5" customWidth="1"/>
    <col min="1787" max="1787" width="11.44140625" style="5" customWidth="1"/>
    <col min="1788" max="1788" width="12" style="5" customWidth="1"/>
    <col min="1789" max="1789" width="11.44140625" style="5" customWidth="1"/>
    <col min="1790" max="1790" width="13.33203125" style="5" customWidth="1"/>
    <col min="1791" max="1791" width="13.109375" style="5" customWidth="1"/>
    <col min="1792" max="1792" width="13" style="5" customWidth="1"/>
    <col min="1793" max="1793" width="14.6640625" style="5" customWidth="1"/>
    <col min="1794" max="1796" width="9.109375" style="5" customWidth="1"/>
    <col min="1797" max="1797" width="10.5546875" style="5" customWidth="1"/>
    <col min="1798" max="1799" width="9.44140625" style="5" customWidth="1"/>
    <col min="1800" max="1800" width="9.33203125" style="5" customWidth="1"/>
    <col min="1801" max="1801" width="9" style="5" customWidth="1"/>
    <col min="1802" max="1802" width="8.6640625" style="5" customWidth="1"/>
    <col min="1803" max="1803" width="9.44140625" style="5" customWidth="1"/>
    <col min="1804" max="1804" width="7.44140625" style="5" customWidth="1"/>
    <col min="1805" max="1805" width="8.33203125" style="5" customWidth="1"/>
    <col min="1806" max="1806" width="8" style="5" customWidth="1"/>
    <col min="1807" max="1807" width="11.44140625" style="5" customWidth="1"/>
    <col min="1808" max="1808" width="7.44140625" style="5" customWidth="1"/>
    <col min="1809" max="1809" width="12.109375" style="5" customWidth="1"/>
    <col min="1810" max="1810" width="9.6640625" style="5" customWidth="1"/>
    <col min="1811" max="1811" width="13.109375" style="5" customWidth="1"/>
    <col min="1812" max="1812" width="7.44140625" style="5" customWidth="1"/>
    <col min="1813" max="1813" width="20.6640625" style="5" customWidth="1"/>
    <col min="1814" max="1814" width="0.44140625" style="5" customWidth="1"/>
    <col min="1815" max="1815" width="13.33203125" style="5" customWidth="1"/>
    <col min="1816" max="1816" width="7.33203125" style="5" customWidth="1"/>
    <col min="1817" max="1817" width="13.109375" style="5" customWidth="1"/>
    <col min="1818" max="2013" width="8.88671875" style="5"/>
    <col min="2014" max="2014" width="5.5546875" style="5" customWidth="1"/>
    <col min="2015" max="2015" width="29.44140625" style="5" customWidth="1"/>
    <col min="2016" max="2026" width="0" style="5" hidden="1" customWidth="1"/>
    <col min="2027" max="2027" width="14" style="5" customWidth="1"/>
    <col min="2028" max="2028" width="12.88671875" style="5" customWidth="1"/>
    <col min="2029" max="2029" width="13.88671875" style="5" customWidth="1"/>
    <col min="2030" max="2030" width="15" style="5" customWidth="1"/>
    <col min="2031" max="2031" width="12.88671875" style="5" customWidth="1"/>
    <col min="2032" max="2032" width="11.6640625" style="5" customWidth="1"/>
    <col min="2033" max="2033" width="13.88671875" style="5" customWidth="1"/>
    <col min="2034" max="2034" width="10.109375" style="5" customWidth="1"/>
    <col min="2035" max="2035" width="11.88671875" style="5" customWidth="1"/>
    <col min="2036" max="2036" width="10.44140625" style="5" customWidth="1"/>
    <col min="2037" max="2037" width="10.6640625" style="5" customWidth="1"/>
    <col min="2038" max="2038" width="11" style="5" customWidth="1"/>
    <col min="2039" max="2039" width="9.88671875" style="5" customWidth="1"/>
    <col min="2040" max="2040" width="12.88671875" style="5" customWidth="1"/>
    <col min="2041" max="2041" width="13" style="5" customWidth="1"/>
    <col min="2042" max="2042" width="15" style="5" customWidth="1"/>
    <col min="2043" max="2043" width="11.44140625" style="5" customWidth="1"/>
    <col min="2044" max="2044" width="12" style="5" customWidth="1"/>
    <col min="2045" max="2045" width="11.44140625" style="5" customWidth="1"/>
    <col min="2046" max="2046" width="13.33203125" style="5" customWidth="1"/>
    <col min="2047" max="2047" width="13.109375" style="5" customWidth="1"/>
    <col min="2048" max="2048" width="13" style="5" customWidth="1"/>
    <col min="2049" max="2049" width="14.6640625" style="5" customWidth="1"/>
    <col min="2050" max="2052" width="9.109375" style="5" customWidth="1"/>
    <col min="2053" max="2053" width="10.5546875" style="5" customWidth="1"/>
    <col min="2054" max="2055" width="9.44140625" style="5" customWidth="1"/>
    <col min="2056" max="2056" width="9.33203125" style="5" customWidth="1"/>
    <col min="2057" max="2057" width="9" style="5" customWidth="1"/>
    <col min="2058" max="2058" width="8.6640625" style="5" customWidth="1"/>
    <col min="2059" max="2059" width="9.44140625" style="5" customWidth="1"/>
    <col min="2060" max="2060" width="7.44140625" style="5" customWidth="1"/>
    <col min="2061" max="2061" width="8.33203125" style="5" customWidth="1"/>
    <col min="2062" max="2062" width="8" style="5" customWidth="1"/>
    <col min="2063" max="2063" width="11.44140625" style="5" customWidth="1"/>
    <col min="2064" max="2064" width="7.44140625" style="5" customWidth="1"/>
    <col min="2065" max="2065" width="12.109375" style="5" customWidth="1"/>
    <col min="2066" max="2066" width="9.6640625" style="5" customWidth="1"/>
    <col min="2067" max="2067" width="13.109375" style="5" customWidth="1"/>
    <col min="2068" max="2068" width="7.44140625" style="5" customWidth="1"/>
    <col min="2069" max="2069" width="20.6640625" style="5" customWidth="1"/>
    <col min="2070" max="2070" width="0.44140625" style="5" customWidth="1"/>
    <col min="2071" max="2071" width="13.33203125" style="5" customWidth="1"/>
    <col min="2072" max="2072" width="7.33203125" style="5" customWidth="1"/>
    <col min="2073" max="2073" width="13.109375" style="5" customWidth="1"/>
    <col min="2074" max="2269" width="8.88671875" style="5"/>
    <col min="2270" max="2270" width="5.5546875" style="5" customWidth="1"/>
    <col min="2271" max="2271" width="29.44140625" style="5" customWidth="1"/>
    <col min="2272" max="2282" width="0" style="5" hidden="1" customWidth="1"/>
    <col min="2283" max="2283" width="14" style="5" customWidth="1"/>
    <col min="2284" max="2284" width="12.88671875" style="5" customWidth="1"/>
    <col min="2285" max="2285" width="13.88671875" style="5" customWidth="1"/>
    <col min="2286" max="2286" width="15" style="5" customWidth="1"/>
    <col min="2287" max="2287" width="12.88671875" style="5" customWidth="1"/>
    <col min="2288" max="2288" width="11.6640625" style="5" customWidth="1"/>
    <col min="2289" max="2289" width="13.88671875" style="5" customWidth="1"/>
    <col min="2290" max="2290" width="10.109375" style="5" customWidth="1"/>
    <col min="2291" max="2291" width="11.88671875" style="5" customWidth="1"/>
    <col min="2292" max="2292" width="10.44140625" style="5" customWidth="1"/>
    <col min="2293" max="2293" width="10.6640625" style="5" customWidth="1"/>
    <col min="2294" max="2294" width="11" style="5" customWidth="1"/>
    <col min="2295" max="2295" width="9.88671875" style="5" customWidth="1"/>
    <col min="2296" max="2296" width="12.88671875" style="5" customWidth="1"/>
    <col min="2297" max="2297" width="13" style="5" customWidth="1"/>
    <col min="2298" max="2298" width="15" style="5" customWidth="1"/>
    <col min="2299" max="2299" width="11.44140625" style="5" customWidth="1"/>
    <col min="2300" max="2300" width="12" style="5" customWidth="1"/>
    <col min="2301" max="2301" width="11.44140625" style="5" customWidth="1"/>
    <col min="2302" max="2302" width="13.33203125" style="5" customWidth="1"/>
    <col min="2303" max="2303" width="13.109375" style="5" customWidth="1"/>
    <col min="2304" max="2304" width="13" style="5" customWidth="1"/>
    <col min="2305" max="2305" width="14.6640625" style="5" customWidth="1"/>
    <col min="2306" max="2308" width="9.109375" style="5" customWidth="1"/>
    <col min="2309" max="2309" width="10.5546875" style="5" customWidth="1"/>
    <col min="2310" max="2311" width="9.44140625" style="5" customWidth="1"/>
    <col min="2312" max="2312" width="9.33203125" style="5" customWidth="1"/>
    <col min="2313" max="2313" width="9" style="5" customWidth="1"/>
    <col min="2314" max="2314" width="8.6640625" style="5" customWidth="1"/>
    <col min="2315" max="2315" width="9.44140625" style="5" customWidth="1"/>
    <col min="2316" max="2316" width="7.44140625" style="5" customWidth="1"/>
    <col min="2317" max="2317" width="8.33203125" style="5" customWidth="1"/>
    <col min="2318" max="2318" width="8" style="5" customWidth="1"/>
    <col min="2319" max="2319" width="11.44140625" style="5" customWidth="1"/>
    <col min="2320" max="2320" width="7.44140625" style="5" customWidth="1"/>
    <col min="2321" max="2321" width="12.109375" style="5" customWidth="1"/>
    <col min="2322" max="2322" width="9.6640625" style="5" customWidth="1"/>
    <col min="2323" max="2323" width="13.109375" style="5" customWidth="1"/>
    <col min="2324" max="2324" width="7.44140625" style="5" customWidth="1"/>
    <col min="2325" max="2325" width="20.6640625" style="5" customWidth="1"/>
    <col min="2326" max="2326" width="0.44140625" style="5" customWidth="1"/>
    <col min="2327" max="2327" width="13.33203125" style="5" customWidth="1"/>
    <col min="2328" max="2328" width="7.33203125" style="5" customWidth="1"/>
    <col min="2329" max="2329" width="13.109375" style="5" customWidth="1"/>
    <col min="2330" max="2525" width="8.88671875" style="5"/>
    <col min="2526" max="2526" width="5.5546875" style="5" customWidth="1"/>
    <col min="2527" max="2527" width="29.44140625" style="5" customWidth="1"/>
    <col min="2528" max="2538" width="0" style="5" hidden="1" customWidth="1"/>
    <col min="2539" max="2539" width="14" style="5" customWidth="1"/>
    <col min="2540" max="2540" width="12.88671875" style="5" customWidth="1"/>
    <col min="2541" max="2541" width="13.88671875" style="5" customWidth="1"/>
    <col min="2542" max="2542" width="15" style="5" customWidth="1"/>
    <col min="2543" max="2543" width="12.88671875" style="5" customWidth="1"/>
    <col min="2544" max="2544" width="11.6640625" style="5" customWidth="1"/>
    <col min="2545" max="2545" width="13.88671875" style="5" customWidth="1"/>
    <col min="2546" max="2546" width="10.109375" style="5" customWidth="1"/>
    <col min="2547" max="2547" width="11.88671875" style="5" customWidth="1"/>
    <col min="2548" max="2548" width="10.44140625" style="5" customWidth="1"/>
    <col min="2549" max="2549" width="10.6640625" style="5" customWidth="1"/>
    <col min="2550" max="2550" width="11" style="5" customWidth="1"/>
    <col min="2551" max="2551" width="9.88671875" style="5" customWidth="1"/>
    <col min="2552" max="2552" width="12.88671875" style="5" customWidth="1"/>
    <col min="2553" max="2553" width="13" style="5" customWidth="1"/>
    <col min="2554" max="2554" width="15" style="5" customWidth="1"/>
    <col min="2555" max="2555" width="11.44140625" style="5" customWidth="1"/>
    <col min="2556" max="2556" width="12" style="5" customWidth="1"/>
    <col min="2557" max="2557" width="11.44140625" style="5" customWidth="1"/>
    <col min="2558" max="2558" width="13.33203125" style="5" customWidth="1"/>
    <col min="2559" max="2559" width="13.109375" style="5" customWidth="1"/>
    <col min="2560" max="2560" width="13" style="5" customWidth="1"/>
    <col min="2561" max="2561" width="14.6640625" style="5" customWidth="1"/>
    <col min="2562" max="2564" width="9.109375" style="5" customWidth="1"/>
    <col min="2565" max="2565" width="10.5546875" style="5" customWidth="1"/>
    <col min="2566" max="2567" width="9.44140625" style="5" customWidth="1"/>
    <col min="2568" max="2568" width="9.33203125" style="5" customWidth="1"/>
    <col min="2569" max="2569" width="9" style="5" customWidth="1"/>
    <col min="2570" max="2570" width="8.6640625" style="5" customWidth="1"/>
    <col min="2571" max="2571" width="9.44140625" style="5" customWidth="1"/>
    <col min="2572" max="2572" width="7.44140625" style="5" customWidth="1"/>
    <col min="2573" max="2573" width="8.33203125" style="5" customWidth="1"/>
    <col min="2574" max="2574" width="8" style="5" customWidth="1"/>
    <col min="2575" max="2575" width="11.44140625" style="5" customWidth="1"/>
    <col min="2576" max="2576" width="7.44140625" style="5" customWidth="1"/>
    <col min="2577" max="2577" width="12.109375" style="5" customWidth="1"/>
    <col min="2578" max="2578" width="9.6640625" style="5" customWidth="1"/>
    <col min="2579" max="2579" width="13.109375" style="5" customWidth="1"/>
    <col min="2580" max="2580" width="7.44140625" style="5" customWidth="1"/>
    <col min="2581" max="2581" width="20.6640625" style="5" customWidth="1"/>
    <col min="2582" max="2582" width="0.44140625" style="5" customWidth="1"/>
    <col min="2583" max="2583" width="13.33203125" style="5" customWidth="1"/>
    <col min="2584" max="2584" width="7.33203125" style="5" customWidth="1"/>
    <col min="2585" max="2585" width="13.109375" style="5" customWidth="1"/>
    <col min="2586" max="2781" width="8.88671875" style="5"/>
    <col min="2782" max="2782" width="5.5546875" style="5" customWidth="1"/>
    <col min="2783" max="2783" width="29.44140625" style="5" customWidth="1"/>
    <col min="2784" max="2794" width="0" style="5" hidden="1" customWidth="1"/>
    <col min="2795" max="2795" width="14" style="5" customWidth="1"/>
    <col min="2796" max="2796" width="12.88671875" style="5" customWidth="1"/>
    <col min="2797" max="2797" width="13.88671875" style="5" customWidth="1"/>
    <col min="2798" max="2798" width="15" style="5" customWidth="1"/>
    <col min="2799" max="2799" width="12.88671875" style="5" customWidth="1"/>
    <col min="2800" max="2800" width="11.6640625" style="5" customWidth="1"/>
    <col min="2801" max="2801" width="13.88671875" style="5" customWidth="1"/>
    <col min="2802" max="2802" width="10.109375" style="5" customWidth="1"/>
    <col min="2803" max="2803" width="11.88671875" style="5" customWidth="1"/>
    <col min="2804" max="2804" width="10.44140625" style="5" customWidth="1"/>
    <col min="2805" max="2805" width="10.6640625" style="5" customWidth="1"/>
    <col min="2806" max="2806" width="11" style="5" customWidth="1"/>
    <col min="2807" max="2807" width="9.88671875" style="5" customWidth="1"/>
    <col min="2808" max="2808" width="12.88671875" style="5" customWidth="1"/>
    <col min="2809" max="2809" width="13" style="5" customWidth="1"/>
    <col min="2810" max="2810" width="15" style="5" customWidth="1"/>
    <col min="2811" max="2811" width="11.44140625" style="5" customWidth="1"/>
    <col min="2812" max="2812" width="12" style="5" customWidth="1"/>
    <col min="2813" max="2813" width="11.44140625" style="5" customWidth="1"/>
    <col min="2814" max="2814" width="13.33203125" style="5" customWidth="1"/>
    <col min="2815" max="2815" width="13.109375" style="5" customWidth="1"/>
    <col min="2816" max="2816" width="13" style="5" customWidth="1"/>
    <col min="2817" max="2817" width="14.6640625" style="5" customWidth="1"/>
    <col min="2818" max="2820" width="9.109375" style="5" customWidth="1"/>
    <col min="2821" max="2821" width="10.5546875" style="5" customWidth="1"/>
    <col min="2822" max="2823" width="9.44140625" style="5" customWidth="1"/>
    <col min="2824" max="2824" width="9.33203125" style="5" customWidth="1"/>
    <col min="2825" max="2825" width="9" style="5" customWidth="1"/>
    <col min="2826" max="2826" width="8.6640625" style="5" customWidth="1"/>
    <col min="2827" max="2827" width="9.44140625" style="5" customWidth="1"/>
    <col min="2828" max="2828" width="7.44140625" style="5" customWidth="1"/>
    <col min="2829" max="2829" width="8.33203125" style="5" customWidth="1"/>
    <col min="2830" max="2830" width="8" style="5" customWidth="1"/>
    <col min="2831" max="2831" width="11.44140625" style="5" customWidth="1"/>
    <col min="2832" max="2832" width="7.44140625" style="5" customWidth="1"/>
    <col min="2833" max="2833" width="12.109375" style="5" customWidth="1"/>
    <col min="2834" max="2834" width="9.6640625" style="5" customWidth="1"/>
    <col min="2835" max="2835" width="13.109375" style="5" customWidth="1"/>
    <col min="2836" max="2836" width="7.44140625" style="5" customWidth="1"/>
    <col min="2837" max="2837" width="20.6640625" style="5" customWidth="1"/>
    <col min="2838" max="2838" width="0.44140625" style="5" customWidth="1"/>
    <col min="2839" max="2839" width="13.33203125" style="5" customWidth="1"/>
    <col min="2840" max="2840" width="7.33203125" style="5" customWidth="1"/>
    <col min="2841" max="2841" width="13.109375" style="5" customWidth="1"/>
    <col min="2842" max="3037" width="8.88671875" style="5"/>
    <col min="3038" max="3038" width="5.5546875" style="5" customWidth="1"/>
    <col min="3039" max="3039" width="29.44140625" style="5" customWidth="1"/>
    <col min="3040" max="3050" width="0" style="5" hidden="1" customWidth="1"/>
    <col min="3051" max="3051" width="14" style="5" customWidth="1"/>
    <col min="3052" max="3052" width="12.88671875" style="5" customWidth="1"/>
    <col min="3053" max="3053" width="13.88671875" style="5" customWidth="1"/>
    <col min="3054" max="3054" width="15" style="5" customWidth="1"/>
    <col min="3055" max="3055" width="12.88671875" style="5" customWidth="1"/>
    <col min="3056" max="3056" width="11.6640625" style="5" customWidth="1"/>
    <col min="3057" max="3057" width="13.88671875" style="5" customWidth="1"/>
    <col min="3058" max="3058" width="10.109375" style="5" customWidth="1"/>
    <col min="3059" max="3059" width="11.88671875" style="5" customWidth="1"/>
    <col min="3060" max="3060" width="10.44140625" style="5" customWidth="1"/>
    <col min="3061" max="3061" width="10.6640625" style="5" customWidth="1"/>
    <col min="3062" max="3062" width="11" style="5" customWidth="1"/>
    <col min="3063" max="3063" width="9.88671875" style="5" customWidth="1"/>
    <col min="3064" max="3064" width="12.88671875" style="5" customWidth="1"/>
    <col min="3065" max="3065" width="13" style="5" customWidth="1"/>
    <col min="3066" max="3066" width="15" style="5" customWidth="1"/>
    <col min="3067" max="3067" width="11.44140625" style="5" customWidth="1"/>
    <col min="3068" max="3068" width="12" style="5" customWidth="1"/>
    <col min="3069" max="3069" width="11.44140625" style="5" customWidth="1"/>
    <col min="3070" max="3070" width="13.33203125" style="5" customWidth="1"/>
    <col min="3071" max="3071" width="13.109375" style="5" customWidth="1"/>
    <col min="3072" max="3072" width="13" style="5" customWidth="1"/>
    <col min="3073" max="3073" width="14.6640625" style="5" customWidth="1"/>
    <col min="3074" max="3076" width="9.109375" style="5" customWidth="1"/>
    <col min="3077" max="3077" width="10.5546875" style="5" customWidth="1"/>
    <col min="3078" max="3079" width="9.44140625" style="5" customWidth="1"/>
    <col min="3080" max="3080" width="9.33203125" style="5" customWidth="1"/>
    <col min="3081" max="3081" width="9" style="5" customWidth="1"/>
    <col min="3082" max="3082" width="8.6640625" style="5" customWidth="1"/>
    <col min="3083" max="3083" width="9.44140625" style="5" customWidth="1"/>
    <col min="3084" max="3084" width="7.44140625" style="5" customWidth="1"/>
    <col min="3085" max="3085" width="8.33203125" style="5" customWidth="1"/>
    <col min="3086" max="3086" width="8" style="5" customWidth="1"/>
    <col min="3087" max="3087" width="11.44140625" style="5" customWidth="1"/>
    <col min="3088" max="3088" width="7.44140625" style="5" customWidth="1"/>
    <col min="3089" max="3089" width="12.109375" style="5" customWidth="1"/>
    <col min="3090" max="3090" width="9.6640625" style="5" customWidth="1"/>
    <col min="3091" max="3091" width="13.109375" style="5" customWidth="1"/>
    <col min="3092" max="3092" width="7.44140625" style="5" customWidth="1"/>
    <col min="3093" max="3093" width="20.6640625" style="5" customWidth="1"/>
    <col min="3094" max="3094" width="0.44140625" style="5" customWidth="1"/>
    <col min="3095" max="3095" width="13.33203125" style="5" customWidth="1"/>
    <col min="3096" max="3096" width="7.33203125" style="5" customWidth="1"/>
    <col min="3097" max="3097" width="13.109375" style="5" customWidth="1"/>
    <col min="3098" max="3293" width="8.88671875" style="5"/>
    <col min="3294" max="3294" width="5.5546875" style="5" customWidth="1"/>
    <col min="3295" max="3295" width="29.44140625" style="5" customWidth="1"/>
    <col min="3296" max="3306" width="0" style="5" hidden="1" customWidth="1"/>
    <col min="3307" max="3307" width="14" style="5" customWidth="1"/>
    <col min="3308" max="3308" width="12.88671875" style="5" customWidth="1"/>
    <col min="3309" max="3309" width="13.88671875" style="5" customWidth="1"/>
    <col min="3310" max="3310" width="15" style="5" customWidth="1"/>
    <col min="3311" max="3311" width="12.88671875" style="5" customWidth="1"/>
    <col min="3312" max="3312" width="11.6640625" style="5" customWidth="1"/>
    <col min="3313" max="3313" width="13.88671875" style="5" customWidth="1"/>
    <col min="3314" max="3314" width="10.109375" style="5" customWidth="1"/>
    <col min="3315" max="3315" width="11.88671875" style="5" customWidth="1"/>
    <col min="3316" max="3316" width="10.44140625" style="5" customWidth="1"/>
    <col min="3317" max="3317" width="10.6640625" style="5" customWidth="1"/>
    <col min="3318" max="3318" width="11" style="5" customWidth="1"/>
    <col min="3319" max="3319" width="9.88671875" style="5" customWidth="1"/>
    <col min="3320" max="3320" width="12.88671875" style="5" customWidth="1"/>
    <col min="3321" max="3321" width="13" style="5" customWidth="1"/>
    <col min="3322" max="3322" width="15" style="5" customWidth="1"/>
    <col min="3323" max="3323" width="11.44140625" style="5" customWidth="1"/>
    <col min="3324" max="3324" width="12" style="5" customWidth="1"/>
    <col min="3325" max="3325" width="11.44140625" style="5" customWidth="1"/>
    <col min="3326" max="3326" width="13.33203125" style="5" customWidth="1"/>
    <col min="3327" max="3327" width="13.109375" style="5" customWidth="1"/>
    <col min="3328" max="3328" width="13" style="5" customWidth="1"/>
    <col min="3329" max="3329" width="14.6640625" style="5" customWidth="1"/>
    <col min="3330" max="3332" width="9.109375" style="5" customWidth="1"/>
    <col min="3333" max="3333" width="10.5546875" style="5" customWidth="1"/>
    <col min="3334" max="3335" width="9.44140625" style="5" customWidth="1"/>
    <col min="3336" max="3336" width="9.33203125" style="5" customWidth="1"/>
    <col min="3337" max="3337" width="9" style="5" customWidth="1"/>
    <col min="3338" max="3338" width="8.6640625" style="5" customWidth="1"/>
    <col min="3339" max="3339" width="9.44140625" style="5" customWidth="1"/>
    <col min="3340" max="3340" width="7.44140625" style="5" customWidth="1"/>
    <col min="3341" max="3341" width="8.33203125" style="5" customWidth="1"/>
    <col min="3342" max="3342" width="8" style="5" customWidth="1"/>
    <col min="3343" max="3343" width="11.44140625" style="5" customWidth="1"/>
    <col min="3344" max="3344" width="7.44140625" style="5" customWidth="1"/>
    <col min="3345" max="3345" width="12.109375" style="5" customWidth="1"/>
    <col min="3346" max="3346" width="9.6640625" style="5" customWidth="1"/>
    <col min="3347" max="3347" width="13.109375" style="5" customWidth="1"/>
    <col min="3348" max="3348" width="7.44140625" style="5" customWidth="1"/>
    <col min="3349" max="3349" width="20.6640625" style="5" customWidth="1"/>
    <col min="3350" max="3350" width="0.44140625" style="5" customWidth="1"/>
    <col min="3351" max="3351" width="13.33203125" style="5" customWidth="1"/>
    <col min="3352" max="3352" width="7.33203125" style="5" customWidth="1"/>
    <col min="3353" max="3353" width="13.109375" style="5" customWidth="1"/>
    <col min="3354" max="3549" width="8.88671875" style="5"/>
    <col min="3550" max="3550" width="5.5546875" style="5" customWidth="1"/>
    <col min="3551" max="3551" width="29.44140625" style="5" customWidth="1"/>
    <col min="3552" max="3562" width="0" style="5" hidden="1" customWidth="1"/>
    <col min="3563" max="3563" width="14" style="5" customWidth="1"/>
    <col min="3564" max="3564" width="12.88671875" style="5" customWidth="1"/>
    <col min="3565" max="3565" width="13.88671875" style="5" customWidth="1"/>
    <col min="3566" max="3566" width="15" style="5" customWidth="1"/>
    <col min="3567" max="3567" width="12.88671875" style="5" customWidth="1"/>
    <col min="3568" max="3568" width="11.6640625" style="5" customWidth="1"/>
    <col min="3569" max="3569" width="13.88671875" style="5" customWidth="1"/>
    <col min="3570" max="3570" width="10.109375" style="5" customWidth="1"/>
    <col min="3571" max="3571" width="11.88671875" style="5" customWidth="1"/>
    <col min="3572" max="3572" width="10.44140625" style="5" customWidth="1"/>
    <col min="3573" max="3573" width="10.6640625" style="5" customWidth="1"/>
    <col min="3574" max="3574" width="11" style="5" customWidth="1"/>
    <col min="3575" max="3575" width="9.88671875" style="5" customWidth="1"/>
    <col min="3576" max="3576" width="12.88671875" style="5" customWidth="1"/>
    <col min="3577" max="3577" width="13" style="5" customWidth="1"/>
    <col min="3578" max="3578" width="15" style="5" customWidth="1"/>
    <col min="3579" max="3579" width="11.44140625" style="5" customWidth="1"/>
    <col min="3580" max="3580" width="12" style="5" customWidth="1"/>
    <col min="3581" max="3581" width="11.44140625" style="5" customWidth="1"/>
    <col min="3582" max="3582" width="13.33203125" style="5" customWidth="1"/>
    <col min="3583" max="3583" width="13.109375" style="5" customWidth="1"/>
    <col min="3584" max="3584" width="13" style="5" customWidth="1"/>
    <col min="3585" max="3585" width="14.6640625" style="5" customWidth="1"/>
    <col min="3586" max="3588" width="9.109375" style="5" customWidth="1"/>
    <col min="3589" max="3589" width="10.5546875" style="5" customWidth="1"/>
    <col min="3590" max="3591" width="9.44140625" style="5" customWidth="1"/>
    <col min="3592" max="3592" width="9.33203125" style="5" customWidth="1"/>
    <col min="3593" max="3593" width="9" style="5" customWidth="1"/>
    <col min="3594" max="3594" width="8.6640625" style="5" customWidth="1"/>
    <col min="3595" max="3595" width="9.44140625" style="5" customWidth="1"/>
    <col min="3596" max="3596" width="7.44140625" style="5" customWidth="1"/>
    <col min="3597" max="3597" width="8.33203125" style="5" customWidth="1"/>
    <col min="3598" max="3598" width="8" style="5" customWidth="1"/>
    <col min="3599" max="3599" width="11.44140625" style="5" customWidth="1"/>
    <col min="3600" max="3600" width="7.44140625" style="5" customWidth="1"/>
    <col min="3601" max="3601" width="12.109375" style="5" customWidth="1"/>
    <col min="3602" max="3602" width="9.6640625" style="5" customWidth="1"/>
    <col min="3603" max="3603" width="13.109375" style="5" customWidth="1"/>
    <col min="3604" max="3604" width="7.44140625" style="5" customWidth="1"/>
    <col min="3605" max="3605" width="20.6640625" style="5" customWidth="1"/>
    <col min="3606" max="3606" width="0.44140625" style="5" customWidth="1"/>
    <col min="3607" max="3607" width="13.33203125" style="5" customWidth="1"/>
    <col min="3608" max="3608" width="7.33203125" style="5" customWidth="1"/>
    <col min="3609" max="3609" width="13.109375" style="5" customWidth="1"/>
    <col min="3610" max="3805" width="8.88671875" style="5"/>
    <col min="3806" max="3806" width="5.5546875" style="5" customWidth="1"/>
    <col min="3807" max="3807" width="29.44140625" style="5" customWidth="1"/>
    <col min="3808" max="3818" width="0" style="5" hidden="1" customWidth="1"/>
    <col min="3819" max="3819" width="14" style="5" customWidth="1"/>
    <col min="3820" max="3820" width="12.88671875" style="5" customWidth="1"/>
    <col min="3821" max="3821" width="13.88671875" style="5" customWidth="1"/>
    <col min="3822" max="3822" width="15" style="5" customWidth="1"/>
    <col min="3823" max="3823" width="12.88671875" style="5" customWidth="1"/>
    <col min="3824" max="3824" width="11.6640625" style="5" customWidth="1"/>
    <col min="3825" max="3825" width="13.88671875" style="5" customWidth="1"/>
    <col min="3826" max="3826" width="10.109375" style="5" customWidth="1"/>
    <col min="3827" max="3827" width="11.88671875" style="5" customWidth="1"/>
    <col min="3828" max="3828" width="10.44140625" style="5" customWidth="1"/>
    <col min="3829" max="3829" width="10.6640625" style="5" customWidth="1"/>
    <col min="3830" max="3830" width="11" style="5" customWidth="1"/>
    <col min="3831" max="3831" width="9.88671875" style="5" customWidth="1"/>
    <col min="3832" max="3832" width="12.88671875" style="5" customWidth="1"/>
    <col min="3833" max="3833" width="13" style="5" customWidth="1"/>
    <col min="3834" max="3834" width="15" style="5" customWidth="1"/>
    <col min="3835" max="3835" width="11.44140625" style="5" customWidth="1"/>
    <col min="3836" max="3836" width="12" style="5" customWidth="1"/>
    <col min="3837" max="3837" width="11.44140625" style="5" customWidth="1"/>
    <col min="3838" max="3838" width="13.33203125" style="5" customWidth="1"/>
    <col min="3839" max="3839" width="13.109375" style="5" customWidth="1"/>
    <col min="3840" max="3840" width="13" style="5" customWidth="1"/>
    <col min="3841" max="3841" width="14.6640625" style="5" customWidth="1"/>
    <col min="3842" max="3844" width="9.109375" style="5" customWidth="1"/>
    <col min="3845" max="3845" width="10.5546875" style="5" customWidth="1"/>
    <col min="3846" max="3847" width="9.44140625" style="5" customWidth="1"/>
    <col min="3848" max="3848" width="9.33203125" style="5" customWidth="1"/>
    <col min="3849" max="3849" width="9" style="5" customWidth="1"/>
    <col min="3850" max="3850" width="8.6640625" style="5" customWidth="1"/>
    <col min="3851" max="3851" width="9.44140625" style="5" customWidth="1"/>
    <col min="3852" max="3852" width="7.44140625" style="5" customWidth="1"/>
    <col min="3853" max="3853" width="8.33203125" style="5" customWidth="1"/>
    <col min="3854" max="3854" width="8" style="5" customWidth="1"/>
    <col min="3855" max="3855" width="11.44140625" style="5" customWidth="1"/>
    <col min="3856" max="3856" width="7.44140625" style="5" customWidth="1"/>
    <col min="3857" max="3857" width="12.109375" style="5" customWidth="1"/>
    <col min="3858" max="3858" width="9.6640625" style="5" customWidth="1"/>
    <col min="3859" max="3859" width="13.109375" style="5" customWidth="1"/>
    <col min="3860" max="3860" width="7.44140625" style="5" customWidth="1"/>
    <col min="3861" max="3861" width="20.6640625" style="5" customWidth="1"/>
    <col min="3862" max="3862" width="0.44140625" style="5" customWidth="1"/>
    <col min="3863" max="3863" width="13.33203125" style="5" customWidth="1"/>
    <col min="3864" max="3864" width="7.33203125" style="5" customWidth="1"/>
    <col min="3865" max="3865" width="13.109375" style="5" customWidth="1"/>
    <col min="3866" max="4061" width="8.88671875" style="5"/>
    <col min="4062" max="4062" width="5.5546875" style="5" customWidth="1"/>
    <col min="4063" max="4063" width="29.44140625" style="5" customWidth="1"/>
    <col min="4064" max="4074" width="0" style="5" hidden="1" customWidth="1"/>
    <col min="4075" max="4075" width="14" style="5" customWidth="1"/>
    <col min="4076" max="4076" width="12.88671875" style="5" customWidth="1"/>
    <col min="4077" max="4077" width="13.88671875" style="5" customWidth="1"/>
    <col min="4078" max="4078" width="15" style="5" customWidth="1"/>
    <col min="4079" max="4079" width="12.88671875" style="5" customWidth="1"/>
    <col min="4080" max="4080" width="11.6640625" style="5" customWidth="1"/>
    <col min="4081" max="4081" width="13.88671875" style="5" customWidth="1"/>
    <col min="4082" max="4082" width="10.109375" style="5" customWidth="1"/>
    <col min="4083" max="4083" width="11.88671875" style="5" customWidth="1"/>
    <col min="4084" max="4084" width="10.44140625" style="5" customWidth="1"/>
    <col min="4085" max="4085" width="10.6640625" style="5" customWidth="1"/>
    <col min="4086" max="4086" width="11" style="5" customWidth="1"/>
    <col min="4087" max="4087" width="9.88671875" style="5" customWidth="1"/>
    <col min="4088" max="4088" width="12.88671875" style="5" customWidth="1"/>
    <col min="4089" max="4089" width="13" style="5" customWidth="1"/>
    <col min="4090" max="4090" width="15" style="5" customWidth="1"/>
    <col min="4091" max="4091" width="11.44140625" style="5" customWidth="1"/>
    <col min="4092" max="4092" width="12" style="5" customWidth="1"/>
    <col min="4093" max="4093" width="11.44140625" style="5" customWidth="1"/>
    <col min="4094" max="4094" width="13.33203125" style="5" customWidth="1"/>
    <col min="4095" max="4095" width="13.109375" style="5" customWidth="1"/>
    <col min="4096" max="4096" width="13" style="5" customWidth="1"/>
    <col min="4097" max="4097" width="14.6640625" style="5" customWidth="1"/>
    <col min="4098" max="4100" width="9.109375" style="5" customWidth="1"/>
    <col min="4101" max="4101" width="10.5546875" style="5" customWidth="1"/>
    <col min="4102" max="4103" width="9.44140625" style="5" customWidth="1"/>
    <col min="4104" max="4104" width="9.33203125" style="5" customWidth="1"/>
    <col min="4105" max="4105" width="9" style="5" customWidth="1"/>
    <col min="4106" max="4106" width="8.6640625" style="5" customWidth="1"/>
    <col min="4107" max="4107" width="9.44140625" style="5" customWidth="1"/>
    <col min="4108" max="4108" width="7.44140625" style="5" customWidth="1"/>
    <col min="4109" max="4109" width="8.33203125" style="5" customWidth="1"/>
    <col min="4110" max="4110" width="8" style="5" customWidth="1"/>
    <col min="4111" max="4111" width="11.44140625" style="5" customWidth="1"/>
    <col min="4112" max="4112" width="7.44140625" style="5" customWidth="1"/>
    <col min="4113" max="4113" width="12.109375" style="5" customWidth="1"/>
    <col min="4114" max="4114" width="9.6640625" style="5" customWidth="1"/>
    <col min="4115" max="4115" width="13.109375" style="5" customWidth="1"/>
    <col min="4116" max="4116" width="7.44140625" style="5" customWidth="1"/>
    <col min="4117" max="4117" width="20.6640625" style="5" customWidth="1"/>
    <col min="4118" max="4118" width="0.44140625" style="5" customWidth="1"/>
    <col min="4119" max="4119" width="13.33203125" style="5" customWidth="1"/>
    <col min="4120" max="4120" width="7.33203125" style="5" customWidth="1"/>
    <col min="4121" max="4121" width="13.109375" style="5" customWidth="1"/>
    <col min="4122" max="4317" width="8.88671875" style="5"/>
    <col min="4318" max="4318" width="5.5546875" style="5" customWidth="1"/>
    <col min="4319" max="4319" width="29.44140625" style="5" customWidth="1"/>
    <col min="4320" max="4330" width="0" style="5" hidden="1" customWidth="1"/>
    <col min="4331" max="4331" width="14" style="5" customWidth="1"/>
    <col min="4332" max="4332" width="12.88671875" style="5" customWidth="1"/>
    <col min="4333" max="4333" width="13.88671875" style="5" customWidth="1"/>
    <col min="4334" max="4334" width="15" style="5" customWidth="1"/>
    <col min="4335" max="4335" width="12.88671875" style="5" customWidth="1"/>
    <col min="4336" max="4336" width="11.6640625" style="5" customWidth="1"/>
    <col min="4337" max="4337" width="13.88671875" style="5" customWidth="1"/>
    <col min="4338" max="4338" width="10.109375" style="5" customWidth="1"/>
    <col min="4339" max="4339" width="11.88671875" style="5" customWidth="1"/>
    <col min="4340" max="4340" width="10.44140625" style="5" customWidth="1"/>
    <col min="4341" max="4341" width="10.6640625" style="5" customWidth="1"/>
    <col min="4342" max="4342" width="11" style="5" customWidth="1"/>
    <col min="4343" max="4343" width="9.88671875" style="5" customWidth="1"/>
    <col min="4344" max="4344" width="12.88671875" style="5" customWidth="1"/>
    <col min="4345" max="4345" width="13" style="5" customWidth="1"/>
    <col min="4346" max="4346" width="15" style="5" customWidth="1"/>
    <col min="4347" max="4347" width="11.44140625" style="5" customWidth="1"/>
    <col min="4348" max="4348" width="12" style="5" customWidth="1"/>
    <col min="4349" max="4349" width="11.44140625" style="5" customWidth="1"/>
    <col min="4350" max="4350" width="13.33203125" style="5" customWidth="1"/>
    <col min="4351" max="4351" width="13.109375" style="5" customWidth="1"/>
    <col min="4352" max="4352" width="13" style="5" customWidth="1"/>
    <col min="4353" max="4353" width="14.6640625" style="5" customWidth="1"/>
    <col min="4354" max="4356" width="9.109375" style="5" customWidth="1"/>
    <col min="4357" max="4357" width="10.5546875" style="5" customWidth="1"/>
    <col min="4358" max="4359" width="9.44140625" style="5" customWidth="1"/>
    <col min="4360" max="4360" width="9.33203125" style="5" customWidth="1"/>
    <col min="4361" max="4361" width="9" style="5" customWidth="1"/>
    <col min="4362" max="4362" width="8.6640625" style="5" customWidth="1"/>
    <col min="4363" max="4363" width="9.44140625" style="5" customWidth="1"/>
    <col min="4364" max="4364" width="7.44140625" style="5" customWidth="1"/>
    <col min="4365" max="4365" width="8.33203125" style="5" customWidth="1"/>
    <col min="4366" max="4366" width="8" style="5" customWidth="1"/>
    <col min="4367" max="4367" width="11.44140625" style="5" customWidth="1"/>
    <col min="4368" max="4368" width="7.44140625" style="5" customWidth="1"/>
    <col min="4369" max="4369" width="12.109375" style="5" customWidth="1"/>
    <col min="4370" max="4370" width="9.6640625" style="5" customWidth="1"/>
    <col min="4371" max="4371" width="13.109375" style="5" customWidth="1"/>
    <col min="4372" max="4372" width="7.44140625" style="5" customWidth="1"/>
    <col min="4373" max="4373" width="20.6640625" style="5" customWidth="1"/>
    <col min="4374" max="4374" width="0.44140625" style="5" customWidth="1"/>
    <col min="4375" max="4375" width="13.33203125" style="5" customWidth="1"/>
    <col min="4376" max="4376" width="7.33203125" style="5" customWidth="1"/>
    <col min="4377" max="4377" width="13.109375" style="5" customWidth="1"/>
    <col min="4378" max="4573" width="8.88671875" style="5"/>
    <col min="4574" max="4574" width="5.5546875" style="5" customWidth="1"/>
    <col min="4575" max="4575" width="29.44140625" style="5" customWidth="1"/>
    <col min="4576" max="4586" width="0" style="5" hidden="1" customWidth="1"/>
    <col min="4587" max="4587" width="14" style="5" customWidth="1"/>
    <col min="4588" max="4588" width="12.88671875" style="5" customWidth="1"/>
    <col min="4589" max="4589" width="13.88671875" style="5" customWidth="1"/>
    <col min="4590" max="4590" width="15" style="5" customWidth="1"/>
    <col min="4591" max="4591" width="12.88671875" style="5" customWidth="1"/>
    <col min="4592" max="4592" width="11.6640625" style="5" customWidth="1"/>
    <col min="4593" max="4593" width="13.88671875" style="5" customWidth="1"/>
    <col min="4594" max="4594" width="10.109375" style="5" customWidth="1"/>
    <col min="4595" max="4595" width="11.88671875" style="5" customWidth="1"/>
    <col min="4596" max="4596" width="10.44140625" style="5" customWidth="1"/>
    <col min="4597" max="4597" width="10.6640625" style="5" customWidth="1"/>
    <col min="4598" max="4598" width="11" style="5" customWidth="1"/>
    <col min="4599" max="4599" width="9.88671875" style="5" customWidth="1"/>
    <col min="4600" max="4600" width="12.88671875" style="5" customWidth="1"/>
    <col min="4601" max="4601" width="13" style="5" customWidth="1"/>
    <col min="4602" max="4602" width="15" style="5" customWidth="1"/>
    <col min="4603" max="4603" width="11.44140625" style="5" customWidth="1"/>
    <col min="4604" max="4604" width="12" style="5" customWidth="1"/>
    <col min="4605" max="4605" width="11.44140625" style="5" customWidth="1"/>
    <col min="4606" max="4606" width="13.33203125" style="5" customWidth="1"/>
    <col min="4607" max="4607" width="13.109375" style="5" customWidth="1"/>
    <col min="4608" max="4608" width="13" style="5" customWidth="1"/>
    <col min="4609" max="4609" width="14.6640625" style="5" customWidth="1"/>
    <col min="4610" max="4612" width="9.109375" style="5" customWidth="1"/>
    <col min="4613" max="4613" width="10.5546875" style="5" customWidth="1"/>
    <col min="4614" max="4615" width="9.44140625" style="5" customWidth="1"/>
    <col min="4616" max="4616" width="9.33203125" style="5" customWidth="1"/>
    <col min="4617" max="4617" width="9" style="5" customWidth="1"/>
    <col min="4618" max="4618" width="8.6640625" style="5" customWidth="1"/>
    <col min="4619" max="4619" width="9.44140625" style="5" customWidth="1"/>
    <col min="4620" max="4620" width="7.44140625" style="5" customWidth="1"/>
    <col min="4621" max="4621" width="8.33203125" style="5" customWidth="1"/>
    <col min="4622" max="4622" width="8" style="5" customWidth="1"/>
    <col min="4623" max="4623" width="11.44140625" style="5" customWidth="1"/>
    <col min="4624" max="4624" width="7.44140625" style="5" customWidth="1"/>
    <col min="4625" max="4625" width="12.109375" style="5" customWidth="1"/>
    <col min="4626" max="4626" width="9.6640625" style="5" customWidth="1"/>
    <col min="4627" max="4627" width="13.109375" style="5" customWidth="1"/>
    <col min="4628" max="4628" width="7.44140625" style="5" customWidth="1"/>
    <col min="4629" max="4629" width="20.6640625" style="5" customWidth="1"/>
    <col min="4630" max="4630" width="0.44140625" style="5" customWidth="1"/>
    <col min="4631" max="4631" width="13.33203125" style="5" customWidth="1"/>
    <col min="4632" max="4632" width="7.33203125" style="5" customWidth="1"/>
    <col min="4633" max="4633" width="13.109375" style="5" customWidth="1"/>
    <col min="4634" max="4829" width="8.88671875" style="5"/>
    <col min="4830" max="4830" width="5.5546875" style="5" customWidth="1"/>
    <col min="4831" max="4831" width="29.44140625" style="5" customWidth="1"/>
    <col min="4832" max="4842" width="0" style="5" hidden="1" customWidth="1"/>
    <col min="4843" max="4843" width="14" style="5" customWidth="1"/>
    <col min="4844" max="4844" width="12.88671875" style="5" customWidth="1"/>
    <col min="4845" max="4845" width="13.88671875" style="5" customWidth="1"/>
    <col min="4846" max="4846" width="15" style="5" customWidth="1"/>
    <col min="4847" max="4847" width="12.88671875" style="5" customWidth="1"/>
    <col min="4848" max="4848" width="11.6640625" style="5" customWidth="1"/>
    <col min="4849" max="4849" width="13.88671875" style="5" customWidth="1"/>
    <col min="4850" max="4850" width="10.109375" style="5" customWidth="1"/>
    <col min="4851" max="4851" width="11.88671875" style="5" customWidth="1"/>
    <col min="4852" max="4852" width="10.44140625" style="5" customWidth="1"/>
    <col min="4853" max="4853" width="10.6640625" style="5" customWidth="1"/>
    <col min="4854" max="4854" width="11" style="5" customWidth="1"/>
    <col min="4855" max="4855" width="9.88671875" style="5" customWidth="1"/>
    <col min="4856" max="4856" width="12.88671875" style="5" customWidth="1"/>
    <col min="4857" max="4857" width="13" style="5" customWidth="1"/>
    <col min="4858" max="4858" width="15" style="5" customWidth="1"/>
    <col min="4859" max="4859" width="11.44140625" style="5" customWidth="1"/>
    <col min="4860" max="4860" width="12" style="5" customWidth="1"/>
    <col min="4861" max="4861" width="11.44140625" style="5" customWidth="1"/>
    <col min="4862" max="4862" width="13.33203125" style="5" customWidth="1"/>
    <col min="4863" max="4863" width="13.109375" style="5" customWidth="1"/>
    <col min="4864" max="4864" width="13" style="5" customWidth="1"/>
    <col min="4865" max="4865" width="14.6640625" style="5" customWidth="1"/>
    <col min="4866" max="4868" width="9.109375" style="5" customWidth="1"/>
    <col min="4869" max="4869" width="10.5546875" style="5" customWidth="1"/>
    <col min="4870" max="4871" width="9.44140625" style="5" customWidth="1"/>
    <col min="4872" max="4872" width="9.33203125" style="5" customWidth="1"/>
    <col min="4873" max="4873" width="9" style="5" customWidth="1"/>
    <col min="4874" max="4874" width="8.6640625" style="5" customWidth="1"/>
    <col min="4875" max="4875" width="9.44140625" style="5" customWidth="1"/>
    <col min="4876" max="4876" width="7.44140625" style="5" customWidth="1"/>
    <col min="4877" max="4877" width="8.33203125" style="5" customWidth="1"/>
    <col min="4878" max="4878" width="8" style="5" customWidth="1"/>
    <col min="4879" max="4879" width="11.44140625" style="5" customWidth="1"/>
    <col min="4880" max="4880" width="7.44140625" style="5" customWidth="1"/>
    <col min="4881" max="4881" width="12.109375" style="5" customWidth="1"/>
    <col min="4882" max="4882" width="9.6640625" style="5" customWidth="1"/>
    <col min="4883" max="4883" width="13.109375" style="5" customWidth="1"/>
    <col min="4884" max="4884" width="7.44140625" style="5" customWidth="1"/>
    <col min="4885" max="4885" width="20.6640625" style="5" customWidth="1"/>
    <col min="4886" max="4886" width="0.44140625" style="5" customWidth="1"/>
    <col min="4887" max="4887" width="13.33203125" style="5" customWidth="1"/>
    <col min="4888" max="4888" width="7.33203125" style="5" customWidth="1"/>
    <col min="4889" max="4889" width="13.109375" style="5" customWidth="1"/>
    <col min="4890" max="5085" width="8.88671875" style="5"/>
    <col min="5086" max="5086" width="5.5546875" style="5" customWidth="1"/>
    <col min="5087" max="5087" width="29.44140625" style="5" customWidth="1"/>
    <col min="5088" max="5098" width="0" style="5" hidden="1" customWidth="1"/>
    <col min="5099" max="5099" width="14" style="5" customWidth="1"/>
    <col min="5100" max="5100" width="12.88671875" style="5" customWidth="1"/>
    <col min="5101" max="5101" width="13.88671875" style="5" customWidth="1"/>
    <col min="5102" max="5102" width="15" style="5" customWidth="1"/>
    <col min="5103" max="5103" width="12.88671875" style="5" customWidth="1"/>
    <col min="5104" max="5104" width="11.6640625" style="5" customWidth="1"/>
    <col min="5105" max="5105" width="13.88671875" style="5" customWidth="1"/>
    <col min="5106" max="5106" width="10.109375" style="5" customWidth="1"/>
    <col min="5107" max="5107" width="11.88671875" style="5" customWidth="1"/>
    <col min="5108" max="5108" width="10.44140625" style="5" customWidth="1"/>
    <col min="5109" max="5109" width="10.6640625" style="5" customWidth="1"/>
    <col min="5110" max="5110" width="11" style="5" customWidth="1"/>
    <col min="5111" max="5111" width="9.88671875" style="5" customWidth="1"/>
    <col min="5112" max="5112" width="12.88671875" style="5" customWidth="1"/>
    <col min="5113" max="5113" width="13" style="5" customWidth="1"/>
    <col min="5114" max="5114" width="15" style="5" customWidth="1"/>
    <col min="5115" max="5115" width="11.44140625" style="5" customWidth="1"/>
    <col min="5116" max="5116" width="12" style="5" customWidth="1"/>
    <col min="5117" max="5117" width="11.44140625" style="5" customWidth="1"/>
    <col min="5118" max="5118" width="13.33203125" style="5" customWidth="1"/>
    <col min="5119" max="5119" width="13.109375" style="5" customWidth="1"/>
    <col min="5120" max="5120" width="13" style="5" customWidth="1"/>
    <col min="5121" max="5121" width="14.6640625" style="5" customWidth="1"/>
    <col min="5122" max="5124" width="9.109375" style="5" customWidth="1"/>
    <col min="5125" max="5125" width="10.5546875" style="5" customWidth="1"/>
    <col min="5126" max="5127" width="9.44140625" style="5" customWidth="1"/>
    <col min="5128" max="5128" width="9.33203125" style="5" customWidth="1"/>
    <col min="5129" max="5129" width="9" style="5" customWidth="1"/>
    <col min="5130" max="5130" width="8.6640625" style="5" customWidth="1"/>
    <col min="5131" max="5131" width="9.44140625" style="5" customWidth="1"/>
    <col min="5132" max="5132" width="7.44140625" style="5" customWidth="1"/>
    <col min="5133" max="5133" width="8.33203125" style="5" customWidth="1"/>
    <col min="5134" max="5134" width="8" style="5" customWidth="1"/>
    <col min="5135" max="5135" width="11.44140625" style="5" customWidth="1"/>
    <col min="5136" max="5136" width="7.44140625" style="5" customWidth="1"/>
    <col min="5137" max="5137" width="12.109375" style="5" customWidth="1"/>
    <col min="5138" max="5138" width="9.6640625" style="5" customWidth="1"/>
    <col min="5139" max="5139" width="13.109375" style="5" customWidth="1"/>
    <col min="5140" max="5140" width="7.44140625" style="5" customWidth="1"/>
    <col min="5141" max="5141" width="20.6640625" style="5" customWidth="1"/>
    <col min="5142" max="5142" width="0.44140625" style="5" customWidth="1"/>
    <col min="5143" max="5143" width="13.33203125" style="5" customWidth="1"/>
    <col min="5144" max="5144" width="7.33203125" style="5" customWidth="1"/>
    <col min="5145" max="5145" width="13.109375" style="5" customWidth="1"/>
    <col min="5146" max="5341" width="8.88671875" style="5"/>
    <col min="5342" max="5342" width="5.5546875" style="5" customWidth="1"/>
    <col min="5343" max="5343" width="29.44140625" style="5" customWidth="1"/>
    <col min="5344" max="5354" width="0" style="5" hidden="1" customWidth="1"/>
    <col min="5355" max="5355" width="14" style="5" customWidth="1"/>
    <col min="5356" max="5356" width="12.88671875" style="5" customWidth="1"/>
    <col min="5357" max="5357" width="13.88671875" style="5" customWidth="1"/>
    <col min="5358" max="5358" width="15" style="5" customWidth="1"/>
    <col min="5359" max="5359" width="12.88671875" style="5" customWidth="1"/>
    <col min="5360" max="5360" width="11.6640625" style="5" customWidth="1"/>
    <col min="5361" max="5361" width="13.88671875" style="5" customWidth="1"/>
    <col min="5362" max="5362" width="10.109375" style="5" customWidth="1"/>
    <col min="5363" max="5363" width="11.88671875" style="5" customWidth="1"/>
    <col min="5364" max="5364" width="10.44140625" style="5" customWidth="1"/>
    <col min="5365" max="5365" width="10.6640625" style="5" customWidth="1"/>
    <col min="5366" max="5366" width="11" style="5" customWidth="1"/>
    <col min="5367" max="5367" width="9.88671875" style="5" customWidth="1"/>
    <col min="5368" max="5368" width="12.88671875" style="5" customWidth="1"/>
    <col min="5369" max="5369" width="13" style="5" customWidth="1"/>
    <col min="5370" max="5370" width="15" style="5" customWidth="1"/>
    <col min="5371" max="5371" width="11.44140625" style="5" customWidth="1"/>
    <col min="5372" max="5372" width="12" style="5" customWidth="1"/>
    <col min="5373" max="5373" width="11.44140625" style="5" customWidth="1"/>
    <col min="5374" max="5374" width="13.33203125" style="5" customWidth="1"/>
    <col min="5375" max="5375" width="13.109375" style="5" customWidth="1"/>
    <col min="5376" max="5376" width="13" style="5" customWidth="1"/>
    <col min="5377" max="5377" width="14.6640625" style="5" customWidth="1"/>
    <col min="5378" max="5380" width="9.109375" style="5" customWidth="1"/>
    <col min="5381" max="5381" width="10.5546875" style="5" customWidth="1"/>
    <col min="5382" max="5383" width="9.44140625" style="5" customWidth="1"/>
    <col min="5384" max="5384" width="9.33203125" style="5" customWidth="1"/>
    <col min="5385" max="5385" width="9" style="5" customWidth="1"/>
    <col min="5386" max="5386" width="8.6640625" style="5" customWidth="1"/>
    <col min="5387" max="5387" width="9.44140625" style="5" customWidth="1"/>
    <col min="5388" max="5388" width="7.44140625" style="5" customWidth="1"/>
    <col min="5389" max="5389" width="8.33203125" style="5" customWidth="1"/>
    <col min="5390" max="5390" width="8" style="5" customWidth="1"/>
    <col min="5391" max="5391" width="11.44140625" style="5" customWidth="1"/>
    <col min="5392" max="5392" width="7.44140625" style="5" customWidth="1"/>
    <col min="5393" max="5393" width="12.109375" style="5" customWidth="1"/>
    <col min="5394" max="5394" width="9.6640625" style="5" customWidth="1"/>
    <col min="5395" max="5395" width="13.109375" style="5" customWidth="1"/>
    <col min="5396" max="5396" width="7.44140625" style="5" customWidth="1"/>
    <col min="5397" max="5397" width="20.6640625" style="5" customWidth="1"/>
    <col min="5398" max="5398" width="0.44140625" style="5" customWidth="1"/>
    <col min="5399" max="5399" width="13.33203125" style="5" customWidth="1"/>
    <col min="5400" max="5400" width="7.33203125" style="5" customWidth="1"/>
    <col min="5401" max="5401" width="13.109375" style="5" customWidth="1"/>
    <col min="5402" max="5597" width="8.88671875" style="5"/>
    <col min="5598" max="5598" width="5.5546875" style="5" customWidth="1"/>
    <col min="5599" max="5599" width="29.44140625" style="5" customWidth="1"/>
    <col min="5600" max="5610" width="0" style="5" hidden="1" customWidth="1"/>
    <col min="5611" max="5611" width="14" style="5" customWidth="1"/>
    <col min="5612" max="5612" width="12.88671875" style="5" customWidth="1"/>
    <col min="5613" max="5613" width="13.88671875" style="5" customWidth="1"/>
    <col min="5614" max="5614" width="15" style="5" customWidth="1"/>
    <col min="5615" max="5615" width="12.88671875" style="5" customWidth="1"/>
    <col min="5616" max="5616" width="11.6640625" style="5" customWidth="1"/>
    <col min="5617" max="5617" width="13.88671875" style="5" customWidth="1"/>
    <col min="5618" max="5618" width="10.109375" style="5" customWidth="1"/>
    <col min="5619" max="5619" width="11.88671875" style="5" customWidth="1"/>
    <col min="5620" max="5620" width="10.44140625" style="5" customWidth="1"/>
    <col min="5621" max="5621" width="10.6640625" style="5" customWidth="1"/>
    <col min="5622" max="5622" width="11" style="5" customWidth="1"/>
    <col min="5623" max="5623" width="9.88671875" style="5" customWidth="1"/>
    <col min="5624" max="5624" width="12.88671875" style="5" customWidth="1"/>
    <col min="5625" max="5625" width="13" style="5" customWidth="1"/>
    <col min="5626" max="5626" width="15" style="5" customWidth="1"/>
    <col min="5627" max="5627" width="11.44140625" style="5" customWidth="1"/>
    <col min="5628" max="5628" width="12" style="5" customWidth="1"/>
    <col min="5629" max="5629" width="11.44140625" style="5" customWidth="1"/>
    <col min="5630" max="5630" width="13.33203125" style="5" customWidth="1"/>
    <col min="5631" max="5631" width="13.109375" style="5" customWidth="1"/>
    <col min="5632" max="5632" width="13" style="5" customWidth="1"/>
    <col min="5633" max="5633" width="14.6640625" style="5" customWidth="1"/>
    <col min="5634" max="5636" width="9.109375" style="5" customWidth="1"/>
    <col min="5637" max="5637" width="10.5546875" style="5" customWidth="1"/>
    <col min="5638" max="5639" width="9.44140625" style="5" customWidth="1"/>
    <col min="5640" max="5640" width="9.33203125" style="5" customWidth="1"/>
    <col min="5641" max="5641" width="9" style="5" customWidth="1"/>
    <col min="5642" max="5642" width="8.6640625" style="5" customWidth="1"/>
    <col min="5643" max="5643" width="9.44140625" style="5" customWidth="1"/>
    <col min="5644" max="5644" width="7.44140625" style="5" customWidth="1"/>
    <col min="5645" max="5645" width="8.33203125" style="5" customWidth="1"/>
    <col min="5646" max="5646" width="8" style="5" customWidth="1"/>
    <col min="5647" max="5647" width="11.44140625" style="5" customWidth="1"/>
    <col min="5648" max="5648" width="7.44140625" style="5" customWidth="1"/>
    <col min="5649" max="5649" width="12.109375" style="5" customWidth="1"/>
    <col min="5650" max="5650" width="9.6640625" style="5" customWidth="1"/>
    <col min="5651" max="5651" width="13.109375" style="5" customWidth="1"/>
    <col min="5652" max="5652" width="7.44140625" style="5" customWidth="1"/>
    <col min="5653" max="5653" width="20.6640625" style="5" customWidth="1"/>
    <col min="5654" max="5654" width="0.44140625" style="5" customWidth="1"/>
    <col min="5655" max="5655" width="13.33203125" style="5" customWidth="1"/>
    <col min="5656" max="5656" width="7.33203125" style="5" customWidth="1"/>
    <col min="5657" max="5657" width="13.109375" style="5" customWidth="1"/>
    <col min="5658" max="5853" width="8.88671875" style="5"/>
    <col min="5854" max="5854" width="5.5546875" style="5" customWidth="1"/>
    <col min="5855" max="5855" width="29.44140625" style="5" customWidth="1"/>
    <col min="5856" max="5866" width="0" style="5" hidden="1" customWidth="1"/>
    <col min="5867" max="5867" width="14" style="5" customWidth="1"/>
    <col min="5868" max="5868" width="12.88671875" style="5" customWidth="1"/>
    <col min="5869" max="5869" width="13.88671875" style="5" customWidth="1"/>
    <col min="5870" max="5870" width="15" style="5" customWidth="1"/>
    <col min="5871" max="5871" width="12.88671875" style="5" customWidth="1"/>
    <col min="5872" max="5872" width="11.6640625" style="5" customWidth="1"/>
    <col min="5873" max="5873" width="13.88671875" style="5" customWidth="1"/>
    <col min="5874" max="5874" width="10.109375" style="5" customWidth="1"/>
    <col min="5875" max="5875" width="11.88671875" style="5" customWidth="1"/>
    <col min="5876" max="5876" width="10.44140625" style="5" customWidth="1"/>
    <col min="5877" max="5877" width="10.6640625" style="5" customWidth="1"/>
    <col min="5878" max="5878" width="11" style="5" customWidth="1"/>
    <col min="5879" max="5879" width="9.88671875" style="5" customWidth="1"/>
    <col min="5880" max="5880" width="12.88671875" style="5" customWidth="1"/>
    <col min="5881" max="5881" width="13" style="5" customWidth="1"/>
    <col min="5882" max="5882" width="15" style="5" customWidth="1"/>
    <col min="5883" max="5883" width="11.44140625" style="5" customWidth="1"/>
    <col min="5884" max="5884" width="12" style="5" customWidth="1"/>
    <col min="5885" max="5885" width="11.44140625" style="5" customWidth="1"/>
    <col min="5886" max="5886" width="13.33203125" style="5" customWidth="1"/>
    <col min="5887" max="5887" width="13.109375" style="5" customWidth="1"/>
    <col min="5888" max="5888" width="13" style="5" customWidth="1"/>
    <col min="5889" max="5889" width="14.6640625" style="5" customWidth="1"/>
    <col min="5890" max="5892" width="9.109375" style="5" customWidth="1"/>
    <col min="5893" max="5893" width="10.5546875" style="5" customWidth="1"/>
    <col min="5894" max="5895" width="9.44140625" style="5" customWidth="1"/>
    <col min="5896" max="5896" width="9.33203125" style="5" customWidth="1"/>
    <col min="5897" max="5897" width="9" style="5" customWidth="1"/>
    <col min="5898" max="5898" width="8.6640625" style="5" customWidth="1"/>
    <col min="5899" max="5899" width="9.44140625" style="5" customWidth="1"/>
    <col min="5900" max="5900" width="7.44140625" style="5" customWidth="1"/>
    <col min="5901" max="5901" width="8.33203125" style="5" customWidth="1"/>
    <col min="5902" max="5902" width="8" style="5" customWidth="1"/>
    <col min="5903" max="5903" width="11.44140625" style="5" customWidth="1"/>
    <col min="5904" max="5904" width="7.44140625" style="5" customWidth="1"/>
    <col min="5905" max="5905" width="12.109375" style="5" customWidth="1"/>
    <col min="5906" max="5906" width="9.6640625" style="5" customWidth="1"/>
    <col min="5907" max="5907" width="13.109375" style="5" customWidth="1"/>
    <col min="5908" max="5908" width="7.44140625" style="5" customWidth="1"/>
    <col min="5909" max="5909" width="20.6640625" style="5" customWidth="1"/>
    <col min="5910" max="5910" width="0.44140625" style="5" customWidth="1"/>
    <col min="5911" max="5911" width="13.33203125" style="5" customWidth="1"/>
    <col min="5912" max="5912" width="7.33203125" style="5" customWidth="1"/>
    <col min="5913" max="5913" width="13.109375" style="5" customWidth="1"/>
    <col min="5914" max="6109" width="8.88671875" style="5"/>
    <col min="6110" max="6110" width="5.5546875" style="5" customWidth="1"/>
    <col min="6111" max="6111" width="29.44140625" style="5" customWidth="1"/>
    <col min="6112" max="6122" width="0" style="5" hidden="1" customWidth="1"/>
    <col min="6123" max="6123" width="14" style="5" customWidth="1"/>
    <col min="6124" max="6124" width="12.88671875" style="5" customWidth="1"/>
    <col min="6125" max="6125" width="13.88671875" style="5" customWidth="1"/>
    <col min="6126" max="6126" width="15" style="5" customWidth="1"/>
    <col min="6127" max="6127" width="12.88671875" style="5" customWidth="1"/>
    <col min="6128" max="6128" width="11.6640625" style="5" customWidth="1"/>
    <col min="6129" max="6129" width="13.88671875" style="5" customWidth="1"/>
    <col min="6130" max="6130" width="10.109375" style="5" customWidth="1"/>
    <col min="6131" max="6131" width="11.88671875" style="5" customWidth="1"/>
    <col min="6132" max="6132" width="10.44140625" style="5" customWidth="1"/>
    <col min="6133" max="6133" width="10.6640625" style="5" customWidth="1"/>
    <col min="6134" max="6134" width="11" style="5" customWidth="1"/>
    <col min="6135" max="6135" width="9.88671875" style="5" customWidth="1"/>
    <col min="6136" max="6136" width="12.88671875" style="5" customWidth="1"/>
    <col min="6137" max="6137" width="13" style="5" customWidth="1"/>
    <col min="6138" max="6138" width="15" style="5" customWidth="1"/>
    <col min="6139" max="6139" width="11.44140625" style="5" customWidth="1"/>
    <col min="6140" max="6140" width="12" style="5" customWidth="1"/>
    <col min="6141" max="6141" width="11.44140625" style="5" customWidth="1"/>
    <col min="6142" max="6142" width="13.33203125" style="5" customWidth="1"/>
    <col min="6143" max="6143" width="13.109375" style="5" customWidth="1"/>
    <col min="6144" max="6144" width="13" style="5" customWidth="1"/>
    <col min="6145" max="6145" width="14.6640625" style="5" customWidth="1"/>
    <col min="6146" max="6148" width="9.109375" style="5" customWidth="1"/>
    <col min="6149" max="6149" width="10.5546875" style="5" customWidth="1"/>
    <col min="6150" max="6151" width="9.44140625" style="5" customWidth="1"/>
    <col min="6152" max="6152" width="9.33203125" style="5" customWidth="1"/>
    <col min="6153" max="6153" width="9" style="5" customWidth="1"/>
    <col min="6154" max="6154" width="8.6640625" style="5" customWidth="1"/>
    <col min="6155" max="6155" width="9.44140625" style="5" customWidth="1"/>
    <col min="6156" max="6156" width="7.44140625" style="5" customWidth="1"/>
    <col min="6157" max="6157" width="8.33203125" style="5" customWidth="1"/>
    <col min="6158" max="6158" width="8" style="5" customWidth="1"/>
    <col min="6159" max="6159" width="11.44140625" style="5" customWidth="1"/>
    <col min="6160" max="6160" width="7.44140625" style="5" customWidth="1"/>
    <col min="6161" max="6161" width="12.109375" style="5" customWidth="1"/>
    <col min="6162" max="6162" width="9.6640625" style="5" customWidth="1"/>
    <col min="6163" max="6163" width="13.109375" style="5" customWidth="1"/>
    <col min="6164" max="6164" width="7.44140625" style="5" customWidth="1"/>
    <col min="6165" max="6165" width="20.6640625" style="5" customWidth="1"/>
    <col min="6166" max="6166" width="0.44140625" style="5" customWidth="1"/>
    <col min="6167" max="6167" width="13.33203125" style="5" customWidth="1"/>
    <col min="6168" max="6168" width="7.33203125" style="5" customWidth="1"/>
    <col min="6169" max="6169" width="13.109375" style="5" customWidth="1"/>
    <col min="6170" max="6365" width="8.88671875" style="5"/>
    <col min="6366" max="6366" width="5.5546875" style="5" customWidth="1"/>
    <col min="6367" max="6367" width="29.44140625" style="5" customWidth="1"/>
    <col min="6368" max="6378" width="0" style="5" hidden="1" customWidth="1"/>
    <col min="6379" max="6379" width="14" style="5" customWidth="1"/>
    <col min="6380" max="6380" width="12.88671875" style="5" customWidth="1"/>
    <col min="6381" max="6381" width="13.88671875" style="5" customWidth="1"/>
    <col min="6382" max="6382" width="15" style="5" customWidth="1"/>
    <col min="6383" max="6383" width="12.88671875" style="5" customWidth="1"/>
    <col min="6384" max="6384" width="11.6640625" style="5" customWidth="1"/>
    <col min="6385" max="6385" width="13.88671875" style="5" customWidth="1"/>
    <col min="6386" max="6386" width="10.109375" style="5" customWidth="1"/>
    <col min="6387" max="6387" width="11.88671875" style="5" customWidth="1"/>
    <col min="6388" max="6388" width="10.44140625" style="5" customWidth="1"/>
    <col min="6389" max="6389" width="10.6640625" style="5" customWidth="1"/>
    <col min="6390" max="6390" width="11" style="5" customWidth="1"/>
    <col min="6391" max="6391" width="9.88671875" style="5" customWidth="1"/>
    <col min="6392" max="6392" width="12.88671875" style="5" customWidth="1"/>
    <col min="6393" max="6393" width="13" style="5" customWidth="1"/>
    <col min="6394" max="6394" width="15" style="5" customWidth="1"/>
    <col min="6395" max="6395" width="11.44140625" style="5" customWidth="1"/>
    <col min="6396" max="6396" width="12" style="5" customWidth="1"/>
    <col min="6397" max="6397" width="11.44140625" style="5" customWidth="1"/>
    <col min="6398" max="6398" width="13.33203125" style="5" customWidth="1"/>
    <col min="6399" max="6399" width="13.109375" style="5" customWidth="1"/>
    <col min="6400" max="6400" width="13" style="5" customWidth="1"/>
    <col min="6401" max="6401" width="14.6640625" style="5" customWidth="1"/>
    <col min="6402" max="6404" width="9.109375" style="5" customWidth="1"/>
    <col min="6405" max="6405" width="10.5546875" style="5" customWidth="1"/>
    <col min="6406" max="6407" width="9.44140625" style="5" customWidth="1"/>
    <col min="6408" max="6408" width="9.33203125" style="5" customWidth="1"/>
    <col min="6409" max="6409" width="9" style="5" customWidth="1"/>
    <col min="6410" max="6410" width="8.6640625" style="5" customWidth="1"/>
    <col min="6411" max="6411" width="9.44140625" style="5" customWidth="1"/>
    <col min="6412" max="6412" width="7.44140625" style="5" customWidth="1"/>
    <col min="6413" max="6413" width="8.33203125" style="5" customWidth="1"/>
    <col min="6414" max="6414" width="8" style="5" customWidth="1"/>
    <col min="6415" max="6415" width="11.44140625" style="5" customWidth="1"/>
    <col min="6416" max="6416" width="7.44140625" style="5" customWidth="1"/>
    <col min="6417" max="6417" width="12.109375" style="5" customWidth="1"/>
    <col min="6418" max="6418" width="9.6640625" style="5" customWidth="1"/>
    <col min="6419" max="6419" width="13.109375" style="5" customWidth="1"/>
    <col min="6420" max="6420" width="7.44140625" style="5" customWidth="1"/>
    <col min="6421" max="6421" width="20.6640625" style="5" customWidth="1"/>
    <col min="6422" max="6422" width="0.44140625" style="5" customWidth="1"/>
    <col min="6423" max="6423" width="13.33203125" style="5" customWidth="1"/>
    <col min="6424" max="6424" width="7.33203125" style="5" customWidth="1"/>
    <col min="6425" max="6425" width="13.109375" style="5" customWidth="1"/>
    <col min="6426" max="6621" width="8.88671875" style="5"/>
    <col min="6622" max="6622" width="5.5546875" style="5" customWidth="1"/>
    <col min="6623" max="6623" width="29.44140625" style="5" customWidth="1"/>
    <col min="6624" max="6634" width="0" style="5" hidden="1" customWidth="1"/>
    <col min="6635" max="6635" width="14" style="5" customWidth="1"/>
    <col min="6636" max="6636" width="12.88671875" style="5" customWidth="1"/>
    <col min="6637" max="6637" width="13.88671875" style="5" customWidth="1"/>
    <col min="6638" max="6638" width="15" style="5" customWidth="1"/>
    <col min="6639" max="6639" width="12.88671875" style="5" customWidth="1"/>
    <col min="6640" max="6640" width="11.6640625" style="5" customWidth="1"/>
    <col min="6641" max="6641" width="13.88671875" style="5" customWidth="1"/>
    <col min="6642" max="6642" width="10.109375" style="5" customWidth="1"/>
    <col min="6643" max="6643" width="11.88671875" style="5" customWidth="1"/>
    <col min="6644" max="6644" width="10.44140625" style="5" customWidth="1"/>
    <col min="6645" max="6645" width="10.6640625" style="5" customWidth="1"/>
    <col min="6646" max="6646" width="11" style="5" customWidth="1"/>
    <col min="6647" max="6647" width="9.88671875" style="5" customWidth="1"/>
    <col min="6648" max="6648" width="12.88671875" style="5" customWidth="1"/>
    <col min="6649" max="6649" width="13" style="5" customWidth="1"/>
    <col min="6650" max="6650" width="15" style="5" customWidth="1"/>
    <col min="6651" max="6651" width="11.44140625" style="5" customWidth="1"/>
    <col min="6652" max="6652" width="12" style="5" customWidth="1"/>
    <col min="6653" max="6653" width="11.44140625" style="5" customWidth="1"/>
    <col min="6654" max="6654" width="13.33203125" style="5" customWidth="1"/>
    <col min="6655" max="6655" width="13.109375" style="5" customWidth="1"/>
    <col min="6656" max="6656" width="13" style="5" customWidth="1"/>
    <col min="6657" max="6657" width="14.6640625" style="5" customWidth="1"/>
    <col min="6658" max="6660" width="9.109375" style="5" customWidth="1"/>
    <col min="6661" max="6661" width="10.5546875" style="5" customWidth="1"/>
    <col min="6662" max="6663" width="9.44140625" style="5" customWidth="1"/>
    <col min="6664" max="6664" width="9.33203125" style="5" customWidth="1"/>
    <col min="6665" max="6665" width="9" style="5" customWidth="1"/>
    <col min="6666" max="6666" width="8.6640625" style="5" customWidth="1"/>
    <col min="6667" max="6667" width="9.44140625" style="5" customWidth="1"/>
    <col min="6668" max="6668" width="7.44140625" style="5" customWidth="1"/>
    <col min="6669" max="6669" width="8.33203125" style="5" customWidth="1"/>
    <col min="6670" max="6670" width="8" style="5" customWidth="1"/>
    <col min="6671" max="6671" width="11.44140625" style="5" customWidth="1"/>
    <col min="6672" max="6672" width="7.44140625" style="5" customWidth="1"/>
    <col min="6673" max="6673" width="12.109375" style="5" customWidth="1"/>
    <col min="6674" max="6674" width="9.6640625" style="5" customWidth="1"/>
    <col min="6675" max="6675" width="13.109375" style="5" customWidth="1"/>
    <col min="6676" max="6676" width="7.44140625" style="5" customWidth="1"/>
    <col min="6677" max="6677" width="20.6640625" style="5" customWidth="1"/>
    <col min="6678" max="6678" width="0.44140625" style="5" customWidth="1"/>
    <col min="6679" max="6679" width="13.33203125" style="5" customWidth="1"/>
    <col min="6680" max="6680" width="7.33203125" style="5" customWidth="1"/>
    <col min="6681" max="6681" width="13.109375" style="5" customWidth="1"/>
    <col min="6682" max="6877" width="8.88671875" style="5"/>
    <col min="6878" max="6878" width="5.5546875" style="5" customWidth="1"/>
    <col min="6879" max="6879" width="29.44140625" style="5" customWidth="1"/>
    <col min="6880" max="6890" width="0" style="5" hidden="1" customWidth="1"/>
    <col min="6891" max="6891" width="14" style="5" customWidth="1"/>
    <col min="6892" max="6892" width="12.88671875" style="5" customWidth="1"/>
    <col min="6893" max="6893" width="13.88671875" style="5" customWidth="1"/>
    <col min="6894" max="6894" width="15" style="5" customWidth="1"/>
    <col min="6895" max="6895" width="12.88671875" style="5" customWidth="1"/>
    <col min="6896" max="6896" width="11.6640625" style="5" customWidth="1"/>
    <col min="6897" max="6897" width="13.88671875" style="5" customWidth="1"/>
    <col min="6898" max="6898" width="10.109375" style="5" customWidth="1"/>
    <col min="6899" max="6899" width="11.88671875" style="5" customWidth="1"/>
    <col min="6900" max="6900" width="10.44140625" style="5" customWidth="1"/>
    <col min="6901" max="6901" width="10.6640625" style="5" customWidth="1"/>
    <col min="6902" max="6902" width="11" style="5" customWidth="1"/>
    <col min="6903" max="6903" width="9.88671875" style="5" customWidth="1"/>
    <col min="6904" max="6904" width="12.88671875" style="5" customWidth="1"/>
    <col min="6905" max="6905" width="13" style="5" customWidth="1"/>
    <col min="6906" max="6906" width="15" style="5" customWidth="1"/>
    <col min="6907" max="6907" width="11.44140625" style="5" customWidth="1"/>
    <col min="6908" max="6908" width="12" style="5" customWidth="1"/>
    <col min="6909" max="6909" width="11.44140625" style="5" customWidth="1"/>
    <col min="6910" max="6910" width="13.33203125" style="5" customWidth="1"/>
    <col min="6911" max="6911" width="13.109375" style="5" customWidth="1"/>
    <col min="6912" max="6912" width="13" style="5" customWidth="1"/>
    <col min="6913" max="6913" width="14.6640625" style="5" customWidth="1"/>
    <col min="6914" max="6916" width="9.109375" style="5" customWidth="1"/>
    <col min="6917" max="6917" width="10.5546875" style="5" customWidth="1"/>
    <col min="6918" max="6919" width="9.44140625" style="5" customWidth="1"/>
    <col min="6920" max="6920" width="9.33203125" style="5" customWidth="1"/>
    <col min="6921" max="6921" width="9" style="5" customWidth="1"/>
    <col min="6922" max="6922" width="8.6640625" style="5" customWidth="1"/>
    <col min="6923" max="6923" width="9.44140625" style="5" customWidth="1"/>
    <col min="6924" max="6924" width="7.44140625" style="5" customWidth="1"/>
    <col min="6925" max="6925" width="8.33203125" style="5" customWidth="1"/>
    <col min="6926" max="6926" width="8" style="5" customWidth="1"/>
    <col min="6927" max="6927" width="11.44140625" style="5" customWidth="1"/>
    <col min="6928" max="6928" width="7.44140625" style="5" customWidth="1"/>
    <col min="6929" max="6929" width="12.109375" style="5" customWidth="1"/>
    <col min="6930" max="6930" width="9.6640625" style="5" customWidth="1"/>
    <col min="6931" max="6931" width="13.109375" style="5" customWidth="1"/>
    <col min="6932" max="6932" width="7.44140625" style="5" customWidth="1"/>
    <col min="6933" max="6933" width="20.6640625" style="5" customWidth="1"/>
    <col min="6934" max="6934" width="0.44140625" style="5" customWidth="1"/>
    <col min="6935" max="6935" width="13.33203125" style="5" customWidth="1"/>
    <col min="6936" max="6936" width="7.33203125" style="5" customWidth="1"/>
    <col min="6937" max="6937" width="13.109375" style="5" customWidth="1"/>
    <col min="6938" max="7133" width="8.88671875" style="5"/>
    <col min="7134" max="7134" width="5.5546875" style="5" customWidth="1"/>
    <col min="7135" max="7135" width="29.44140625" style="5" customWidth="1"/>
    <col min="7136" max="7146" width="0" style="5" hidden="1" customWidth="1"/>
    <col min="7147" max="7147" width="14" style="5" customWidth="1"/>
    <col min="7148" max="7148" width="12.88671875" style="5" customWidth="1"/>
    <col min="7149" max="7149" width="13.88671875" style="5" customWidth="1"/>
    <col min="7150" max="7150" width="15" style="5" customWidth="1"/>
    <col min="7151" max="7151" width="12.88671875" style="5" customWidth="1"/>
    <col min="7152" max="7152" width="11.6640625" style="5" customWidth="1"/>
    <col min="7153" max="7153" width="13.88671875" style="5" customWidth="1"/>
    <col min="7154" max="7154" width="10.109375" style="5" customWidth="1"/>
    <col min="7155" max="7155" width="11.88671875" style="5" customWidth="1"/>
    <col min="7156" max="7156" width="10.44140625" style="5" customWidth="1"/>
    <col min="7157" max="7157" width="10.6640625" style="5" customWidth="1"/>
    <col min="7158" max="7158" width="11" style="5" customWidth="1"/>
    <col min="7159" max="7159" width="9.88671875" style="5" customWidth="1"/>
    <col min="7160" max="7160" width="12.88671875" style="5" customWidth="1"/>
    <col min="7161" max="7161" width="13" style="5" customWidth="1"/>
    <col min="7162" max="7162" width="15" style="5" customWidth="1"/>
    <col min="7163" max="7163" width="11.44140625" style="5" customWidth="1"/>
    <col min="7164" max="7164" width="12" style="5" customWidth="1"/>
    <col min="7165" max="7165" width="11.44140625" style="5" customWidth="1"/>
    <col min="7166" max="7166" width="13.33203125" style="5" customWidth="1"/>
    <col min="7167" max="7167" width="13.109375" style="5" customWidth="1"/>
    <col min="7168" max="7168" width="13" style="5" customWidth="1"/>
    <col min="7169" max="7169" width="14.6640625" style="5" customWidth="1"/>
    <col min="7170" max="7172" width="9.109375" style="5" customWidth="1"/>
    <col min="7173" max="7173" width="10.5546875" style="5" customWidth="1"/>
    <col min="7174" max="7175" width="9.44140625" style="5" customWidth="1"/>
    <col min="7176" max="7176" width="9.33203125" style="5" customWidth="1"/>
    <col min="7177" max="7177" width="9" style="5" customWidth="1"/>
    <col min="7178" max="7178" width="8.6640625" style="5" customWidth="1"/>
    <col min="7179" max="7179" width="9.44140625" style="5" customWidth="1"/>
    <col min="7180" max="7180" width="7.44140625" style="5" customWidth="1"/>
    <col min="7181" max="7181" width="8.33203125" style="5" customWidth="1"/>
    <col min="7182" max="7182" width="8" style="5" customWidth="1"/>
    <col min="7183" max="7183" width="11.44140625" style="5" customWidth="1"/>
    <col min="7184" max="7184" width="7.44140625" style="5" customWidth="1"/>
    <col min="7185" max="7185" width="12.109375" style="5" customWidth="1"/>
    <col min="7186" max="7186" width="9.6640625" style="5" customWidth="1"/>
    <col min="7187" max="7187" width="13.109375" style="5" customWidth="1"/>
    <col min="7188" max="7188" width="7.44140625" style="5" customWidth="1"/>
    <col min="7189" max="7189" width="20.6640625" style="5" customWidth="1"/>
    <col min="7190" max="7190" width="0.44140625" style="5" customWidth="1"/>
    <col min="7191" max="7191" width="13.33203125" style="5" customWidth="1"/>
    <col min="7192" max="7192" width="7.33203125" style="5" customWidth="1"/>
    <col min="7193" max="7193" width="13.109375" style="5" customWidth="1"/>
    <col min="7194" max="7389" width="8.88671875" style="5"/>
    <col min="7390" max="7390" width="5.5546875" style="5" customWidth="1"/>
    <col min="7391" max="7391" width="29.44140625" style="5" customWidth="1"/>
    <col min="7392" max="7402" width="0" style="5" hidden="1" customWidth="1"/>
    <col min="7403" max="7403" width="14" style="5" customWidth="1"/>
    <col min="7404" max="7404" width="12.88671875" style="5" customWidth="1"/>
    <col min="7405" max="7405" width="13.88671875" style="5" customWidth="1"/>
    <col min="7406" max="7406" width="15" style="5" customWidth="1"/>
    <col min="7407" max="7407" width="12.88671875" style="5" customWidth="1"/>
    <col min="7408" max="7408" width="11.6640625" style="5" customWidth="1"/>
    <col min="7409" max="7409" width="13.88671875" style="5" customWidth="1"/>
    <col min="7410" max="7410" width="10.109375" style="5" customWidth="1"/>
    <col min="7411" max="7411" width="11.88671875" style="5" customWidth="1"/>
    <col min="7412" max="7412" width="10.44140625" style="5" customWidth="1"/>
    <col min="7413" max="7413" width="10.6640625" style="5" customWidth="1"/>
    <col min="7414" max="7414" width="11" style="5" customWidth="1"/>
    <col min="7415" max="7415" width="9.88671875" style="5" customWidth="1"/>
    <col min="7416" max="7416" width="12.88671875" style="5" customWidth="1"/>
    <col min="7417" max="7417" width="13" style="5" customWidth="1"/>
    <col min="7418" max="7418" width="15" style="5" customWidth="1"/>
    <col min="7419" max="7419" width="11.44140625" style="5" customWidth="1"/>
    <col min="7420" max="7420" width="12" style="5" customWidth="1"/>
    <col min="7421" max="7421" width="11.44140625" style="5" customWidth="1"/>
    <col min="7422" max="7422" width="13.33203125" style="5" customWidth="1"/>
    <col min="7423" max="7423" width="13.109375" style="5" customWidth="1"/>
    <col min="7424" max="7424" width="13" style="5" customWidth="1"/>
    <col min="7425" max="7425" width="14.6640625" style="5" customWidth="1"/>
    <col min="7426" max="7428" width="9.109375" style="5" customWidth="1"/>
    <col min="7429" max="7429" width="10.5546875" style="5" customWidth="1"/>
    <col min="7430" max="7431" width="9.44140625" style="5" customWidth="1"/>
    <col min="7432" max="7432" width="9.33203125" style="5" customWidth="1"/>
    <col min="7433" max="7433" width="9" style="5" customWidth="1"/>
    <col min="7434" max="7434" width="8.6640625" style="5" customWidth="1"/>
    <col min="7435" max="7435" width="9.44140625" style="5" customWidth="1"/>
    <col min="7436" max="7436" width="7.44140625" style="5" customWidth="1"/>
    <col min="7437" max="7437" width="8.33203125" style="5" customWidth="1"/>
    <col min="7438" max="7438" width="8" style="5" customWidth="1"/>
    <col min="7439" max="7439" width="11.44140625" style="5" customWidth="1"/>
    <col min="7440" max="7440" width="7.44140625" style="5" customWidth="1"/>
    <col min="7441" max="7441" width="12.109375" style="5" customWidth="1"/>
    <col min="7442" max="7442" width="9.6640625" style="5" customWidth="1"/>
    <col min="7443" max="7443" width="13.109375" style="5" customWidth="1"/>
    <col min="7444" max="7444" width="7.44140625" style="5" customWidth="1"/>
    <col min="7445" max="7445" width="20.6640625" style="5" customWidth="1"/>
    <col min="7446" max="7446" width="0.44140625" style="5" customWidth="1"/>
    <col min="7447" max="7447" width="13.33203125" style="5" customWidth="1"/>
    <col min="7448" max="7448" width="7.33203125" style="5" customWidth="1"/>
    <col min="7449" max="7449" width="13.109375" style="5" customWidth="1"/>
    <col min="7450" max="7645" width="8.88671875" style="5"/>
    <col min="7646" max="7646" width="5.5546875" style="5" customWidth="1"/>
    <col min="7647" max="7647" width="29.44140625" style="5" customWidth="1"/>
    <col min="7648" max="7658" width="0" style="5" hidden="1" customWidth="1"/>
    <col min="7659" max="7659" width="14" style="5" customWidth="1"/>
    <col min="7660" max="7660" width="12.88671875" style="5" customWidth="1"/>
    <col min="7661" max="7661" width="13.88671875" style="5" customWidth="1"/>
    <col min="7662" max="7662" width="15" style="5" customWidth="1"/>
    <col min="7663" max="7663" width="12.88671875" style="5" customWidth="1"/>
    <col min="7664" max="7664" width="11.6640625" style="5" customWidth="1"/>
    <col min="7665" max="7665" width="13.88671875" style="5" customWidth="1"/>
    <col min="7666" max="7666" width="10.109375" style="5" customWidth="1"/>
    <col min="7667" max="7667" width="11.88671875" style="5" customWidth="1"/>
    <col min="7668" max="7668" width="10.44140625" style="5" customWidth="1"/>
    <col min="7669" max="7669" width="10.6640625" style="5" customWidth="1"/>
    <col min="7670" max="7670" width="11" style="5" customWidth="1"/>
    <col min="7671" max="7671" width="9.88671875" style="5" customWidth="1"/>
    <col min="7672" max="7672" width="12.88671875" style="5" customWidth="1"/>
    <col min="7673" max="7673" width="13" style="5" customWidth="1"/>
    <col min="7674" max="7674" width="15" style="5" customWidth="1"/>
    <col min="7675" max="7675" width="11.44140625" style="5" customWidth="1"/>
    <col min="7676" max="7676" width="12" style="5" customWidth="1"/>
    <col min="7677" max="7677" width="11.44140625" style="5" customWidth="1"/>
    <col min="7678" max="7678" width="13.33203125" style="5" customWidth="1"/>
    <col min="7679" max="7679" width="13.109375" style="5" customWidth="1"/>
    <col min="7680" max="7680" width="13" style="5" customWidth="1"/>
    <col min="7681" max="7681" width="14.6640625" style="5" customWidth="1"/>
    <col min="7682" max="7684" width="9.109375" style="5" customWidth="1"/>
    <col min="7685" max="7685" width="10.5546875" style="5" customWidth="1"/>
    <col min="7686" max="7687" width="9.44140625" style="5" customWidth="1"/>
    <col min="7688" max="7688" width="9.33203125" style="5" customWidth="1"/>
    <col min="7689" max="7689" width="9" style="5" customWidth="1"/>
    <col min="7690" max="7690" width="8.6640625" style="5" customWidth="1"/>
    <col min="7691" max="7691" width="9.44140625" style="5" customWidth="1"/>
    <col min="7692" max="7692" width="7.44140625" style="5" customWidth="1"/>
    <col min="7693" max="7693" width="8.33203125" style="5" customWidth="1"/>
    <col min="7694" max="7694" width="8" style="5" customWidth="1"/>
    <col min="7695" max="7695" width="11.44140625" style="5" customWidth="1"/>
    <col min="7696" max="7696" width="7.44140625" style="5" customWidth="1"/>
    <col min="7697" max="7697" width="12.109375" style="5" customWidth="1"/>
    <col min="7698" max="7698" width="9.6640625" style="5" customWidth="1"/>
    <col min="7699" max="7699" width="13.109375" style="5" customWidth="1"/>
    <col min="7700" max="7700" width="7.44140625" style="5" customWidth="1"/>
    <col min="7701" max="7701" width="20.6640625" style="5" customWidth="1"/>
    <col min="7702" max="7702" width="0.44140625" style="5" customWidth="1"/>
    <col min="7703" max="7703" width="13.33203125" style="5" customWidth="1"/>
    <col min="7704" max="7704" width="7.33203125" style="5" customWidth="1"/>
    <col min="7705" max="7705" width="13.109375" style="5" customWidth="1"/>
    <col min="7706" max="7901" width="8.88671875" style="5"/>
    <col min="7902" max="7902" width="5.5546875" style="5" customWidth="1"/>
    <col min="7903" max="7903" width="29.44140625" style="5" customWidth="1"/>
    <col min="7904" max="7914" width="0" style="5" hidden="1" customWidth="1"/>
    <col min="7915" max="7915" width="14" style="5" customWidth="1"/>
    <col min="7916" max="7916" width="12.88671875" style="5" customWidth="1"/>
    <col min="7917" max="7917" width="13.88671875" style="5" customWidth="1"/>
    <col min="7918" max="7918" width="15" style="5" customWidth="1"/>
    <col min="7919" max="7919" width="12.88671875" style="5" customWidth="1"/>
    <col min="7920" max="7920" width="11.6640625" style="5" customWidth="1"/>
    <col min="7921" max="7921" width="13.88671875" style="5" customWidth="1"/>
    <col min="7922" max="7922" width="10.109375" style="5" customWidth="1"/>
    <col min="7923" max="7923" width="11.88671875" style="5" customWidth="1"/>
    <col min="7924" max="7924" width="10.44140625" style="5" customWidth="1"/>
    <col min="7925" max="7925" width="10.6640625" style="5" customWidth="1"/>
    <col min="7926" max="7926" width="11" style="5" customWidth="1"/>
    <col min="7927" max="7927" width="9.88671875" style="5" customWidth="1"/>
    <col min="7928" max="7928" width="12.88671875" style="5" customWidth="1"/>
    <col min="7929" max="7929" width="13" style="5" customWidth="1"/>
    <col min="7930" max="7930" width="15" style="5" customWidth="1"/>
    <col min="7931" max="7931" width="11.44140625" style="5" customWidth="1"/>
    <col min="7932" max="7932" width="12" style="5" customWidth="1"/>
    <col min="7933" max="7933" width="11.44140625" style="5" customWidth="1"/>
    <col min="7934" max="7934" width="13.33203125" style="5" customWidth="1"/>
    <col min="7935" max="7935" width="13.109375" style="5" customWidth="1"/>
    <col min="7936" max="7936" width="13" style="5" customWidth="1"/>
    <col min="7937" max="7937" width="14.6640625" style="5" customWidth="1"/>
    <col min="7938" max="7940" width="9.109375" style="5" customWidth="1"/>
    <col min="7941" max="7941" width="10.5546875" style="5" customWidth="1"/>
    <col min="7942" max="7943" width="9.44140625" style="5" customWidth="1"/>
    <col min="7944" max="7944" width="9.33203125" style="5" customWidth="1"/>
    <col min="7945" max="7945" width="9" style="5" customWidth="1"/>
    <col min="7946" max="7946" width="8.6640625" style="5" customWidth="1"/>
    <col min="7947" max="7947" width="9.44140625" style="5" customWidth="1"/>
    <col min="7948" max="7948" width="7.44140625" style="5" customWidth="1"/>
    <col min="7949" max="7949" width="8.33203125" style="5" customWidth="1"/>
    <col min="7950" max="7950" width="8" style="5" customWidth="1"/>
    <col min="7951" max="7951" width="11.44140625" style="5" customWidth="1"/>
    <col min="7952" max="7952" width="7.44140625" style="5" customWidth="1"/>
    <col min="7953" max="7953" width="12.109375" style="5" customWidth="1"/>
    <col min="7954" max="7954" width="9.6640625" style="5" customWidth="1"/>
    <col min="7955" max="7955" width="13.109375" style="5" customWidth="1"/>
    <col min="7956" max="7956" width="7.44140625" style="5" customWidth="1"/>
    <col min="7957" max="7957" width="20.6640625" style="5" customWidth="1"/>
    <col min="7958" max="7958" width="0.44140625" style="5" customWidth="1"/>
    <col min="7959" max="7959" width="13.33203125" style="5" customWidth="1"/>
    <col min="7960" max="7960" width="7.33203125" style="5" customWidth="1"/>
    <col min="7961" max="7961" width="13.109375" style="5" customWidth="1"/>
    <col min="7962" max="8157" width="8.88671875" style="5"/>
    <col min="8158" max="8158" width="5.5546875" style="5" customWidth="1"/>
    <col min="8159" max="8159" width="29.44140625" style="5" customWidth="1"/>
    <col min="8160" max="8170" width="0" style="5" hidden="1" customWidth="1"/>
    <col min="8171" max="8171" width="14" style="5" customWidth="1"/>
    <col min="8172" max="8172" width="12.88671875" style="5" customWidth="1"/>
    <col min="8173" max="8173" width="13.88671875" style="5" customWidth="1"/>
    <col min="8174" max="8174" width="15" style="5" customWidth="1"/>
    <col min="8175" max="8175" width="12.88671875" style="5" customWidth="1"/>
    <col min="8176" max="8176" width="11.6640625" style="5" customWidth="1"/>
    <col min="8177" max="8177" width="13.88671875" style="5" customWidth="1"/>
    <col min="8178" max="8178" width="10.109375" style="5" customWidth="1"/>
    <col min="8179" max="8179" width="11.88671875" style="5" customWidth="1"/>
    <col min="8180" max="8180" width="10.44140625" style="5" customWidth="1"/>
    <col min="8181" max="8181" width="10.6640625" style="5" customWidth="1"/>
    <col min="8182" max="8182" width="11" style="5" customWidth="1"/>
    <col min="8183" max="8183" width="9.88671875" style="5" customWidth="1"/>
    <col min="8184" max="8184" width="12.88671875" style="5" customWidth="1"/>
    <col min="8185" max="8185" width="13" style="5" customWidth="1"/>
    <col min="8186" max="8186" width="15" style="5" customWidth="1"/>
    <col min="8187" max="8187" width="11.44140625" style="5" customWidth="1"/>
    <col min="8188" max="8188" width="12" style="5" customWidth="1"/>
    <col min="8189" max="8189" width="11.44140625" style="5" customWidth="1"/>
    <col min="8190" max="8190" width="13.33203125" style="5" customWidth="1"/>
    <col min="8191" max="8191" width="13.109375" style="5" customWidth="1"/>
    <col min="8192" max="8192" width="13" style="5" customWidth="1"/>
    <col min="8193" max="8193" width="14.6640625" style="5" customWidth="1"/>
    <col min="8194" max="8196" width="9.109375" style="5" customWidth="1"/>
    <col min="8197" max="8197" width="10.5546875" style="5" customWidth="1"/>
    <col min="8198" max="8199" width="9.44140625" style="5" customWidth="1"/>
    <col min="8200" max="8200" width="9.33203125" style="5" customWidth="1"/>
    <col min="8201" max="8201" width="9" style="5" customWidth="1"/>
    <col min="8202" max="8202" width="8.6640625" style="5" customWidth="1"/>
    <col min="8203" max="8203" width="9.44140625" style="5" customWidth="1"/>
    <col min="8204" max="8204" width="7.44140625" style="5" customWidth="1"/>
    <col min="8205" max="8205" width="8.33203125" style="5" customWidth="1"/>
    <col min="8206" max="8206" width="8" style="5" customWidth="1"/>
    <col min="8207" max="8207" width="11.44140625" style="5" customWidth="1"/>
    <col min="8208" max="8208" width="7.44140625" style="5" customWidth="1"/>
    <col min="8209" max="8209" width="12.109375" style="5" customWidth="1"/>
    <col min="8210" max="8210" width="9.6640625" style="5" customWidth="1"/>
    <col min="8211" max="8211" width="13.109375" style="5" customWidth="1"/>
    <col min="8212" max="8212" width="7.44140625" style="5" customWidth="1"/>
    <col min="8213" max="8213" width="20.6640625" style="5" customWidth="1"/>
    <col min="8214" max="8214" width="0.44140625" style="5" customWidth="1"/>
    <col min="8215" max="8215" width="13.33203125" style="5" customWidth="1"/>
    <col min="8216" max="8216" width="7.33203125" style="5" customWidth="1"/>
    <col min="8217" max="8217" width="13.109375" style="5" customWidth="1"/>
    <col min="8218" max="8413" width="8.88671875" style="5"/>
    <col min="8414" max="8414" width="5.5546875" style="5" customWidth="1"/>
    <col min="8415" max="8415" width="29.44140625" style="5" customWidth="1"/>
    <col min="8416" max="8426" width="0" style="5" hidden="1" customWidth="1"/>
    <col min="8427" max="8427" width="14" style="5" customWidth="1"/>
    <col min="8428" max="8428" width="12.88671875" style="5" customWidth="1"/>
    <col min="8429" max="8429" width="13.88671875" style="5" customWidth="1"/>
    <col min="8430" max="8430" width="15" style="5" customWidth="1"/>
    <col min="8431" max="8431" width="12.88671875" style="5" customWidth="1"/>
    <col min="8432" max="8432" width="11.6640625" style="5" customWidth="1"/>
    <col min="8433" max="8433" width="13.88671875" style="5" customWidth="1"/>
    <col min="8434" max="8434" width="10.109375" style="5" customWidth="1"/>
    <col min="8435" max="8435" width="11.88671875" style="5" customWidth="1"/>
    <col min="8436" max="8436" width="10.44140625" style="5" customWidth="1"/>
    <col min="8437" max="8437" width="10.6640625" style="5" customWidth="1"/>
    <col min="8438" max="8438" width="11" style="5" customWidth="1"/>
    <col min="8439" max="8439" width="9.88671875" style="5" customWidth="1"/>
    <col min="8440" max="8440" width="12.88671875" style="5" customWidth="1"/>
    <col min="8441" max="8441" width="13" style="5" customWidth="1"/>
    <col min="8442" max="8442" width="15" style="5" customWidth="1"/>
    <col min="8443" max="8443" width="11.44140625" style="5" customWidth="1"/>
    <col min="8444" max="8444" width="12" style="5" customWidth="1"/>
    <col min="8445" max="8445" width="11.44140625" style="5" customWidth="1"/>
    <col min="8446" max="8446" width="13.33203125" style="5" customWidth="1"/>
    <col min="8447" max="8447" width="13.109375" style="5" customWidth="1"/>
    <col min="8448" max="8448" width="13" style="5" customWidth="1"/>
    <col min="8449" max="8449" width="14.6640625" style="5" customWidth="1"/>
    <col min="8450" max="8452" width="9.109375" style="5" customWidth="1"/>
    <col min="8453" max="8453" width="10.5546875" style="5" customWidth="1"/>
    <col min="8454" max="8455" width="9.44140625" style="5" customWidth="1"/>
    <col min="8456" max="8456" width="9.33203125" style="5" customWidth="1"/>
    <col min="8457" max="8457" width="9" style="5" customWidth="1"/>
    <col min="8458" max="8458" width="8.6640625" style="5" customWidth="1"/>
    <col min="8459" max="8459" width="9.44140625" style="5" customWidth="1"/>
    <col min="8460" max="8460" width="7.44140625" style="5" customWidth="1"/>
    <col min="8461" max="8461" width="8.33203125" style="5" customWidth="1"/>
    <col min="8462" max="8462" width="8" style="5" customWidth="1"/>
    <col min="8463" max="8463" width="11.44140625" style="5" customWidth="1"/>
    <col min="8464" max="8464" width="7.44140625" style="5" customWidth="1"/>
    <col min="8465" max="8465" width="12.109375" style="5" customWidth="1"/>
    <col min="8466" max="8466" width="9.6640625" style="5" customWidth="1"/>
    <col min="8467" max="8467" width="13.109375" style="5" customWidth="1"/>
    <col min="8468" max="8468" width="7.44140625" style="5" customWidth="1"/>
    <col min="8469" max="8469" width="20.6640625" style="5" customWidth="1"/>
    <col min="8470" max="8470" width="0.44140625" style="5" customWidth="1"/>
    <col min="8471" max="8471" width="13.33203125" style="5" customWidth="1"/>
    <col min="8472" max="8472" width="7.33203125" style="5" customWidth="1"/>
    <col min="8473" max="8473" width="13.109375" style="5" customWidth="1"/>
    <col min="8474" max="8669" width="8.88671875" style="5"/>
    <col min="8670" max="8670" width="5.5546875" style="5" customWidth="1"/>
    <col min="8671" max="8671" width="29.44140625" style="5" customWidth="1"/>
    <col min="8672" max="8682" width="0" style="5" hidden="1" customWidth="1"/>
    <col min="8683" max="8683" width="14" style="5" customWidth="1"/>
    <col min="8684" max="8684" width="12.88671875" style="5" customWidth="1"/>
    <col min="8685" max="8685" width="13.88671875" style="5" customWidth="1"/>
    <col min="8686" max="8686" width="15" style="5" customWidth="1"/>
    <col min="8687" max="8687" width="12.88671875" style="5" customWidth="1"/>
    <col min="8688" max="8688" width="11.6640625" style="5" customWidth="1"/>
    <col min="8689" max="8689" width="13.88671875" style="5" customWidth="1"/>
    <col min="8690" max="8690" width="10.109375" style="5" customWidth="1"/>
    <col min="8691" max="8691" width="11.88671875" style="5" customWidth="1"/>
    <col min="8692" max="8692" width="10.44140625" style="5" customWidth="1"/>
    <col min="8693" max="8693" width="10.6640625" style="5" customWidth="1"/>
    <col min="8694" max="8694" width="11" style="5" customWidth="1"/>
    <col min="8695" max="8695" width="9.88671875" style="5" customWidth="1"/>
    <col min="8696" max="8696" width="12.88671875" style="5" customWidth="1"/>
    <col min="8697" max="8697" width="13" style="5" customWidth="1"/>
    <col min="8698" max="8698" width="15" style="5" customWidth="1"/>
    <col min="8699" max="8699" width="11.44140625" style="5" customWidth="1"/>
    <col min="8700" max="8700" width="12" style="5" customWidth="1"/>
    <col min="8701" max="8701" width="11.44140625" style="5" customWidth="1"/>
    <col min="8702" max="8702" width="13.33203125" style="5" customWidth="1"/>
    <col min="8703" max="8703" width="13.109375" style="5" customWidth="1"/>
    <col min="8704" max="8704" width="13" style="5" customWidth="1"/>
    <col min="8705" max="8705" width="14.6640625" style="5" customWidth="1"/>
    <col min="8706" max="8708" width="9.109375" style="5" customWidth="1"/>
    <col min="8709" max="8709" width="10.5546875" style="5" customWidth="1"/>
    <col min="8710" max="8711" width="9.44140625" style="5" customWidth="1"/>
    <col min="8712" max="8712" width="9.33203125" style="5" customWidth="1"/>
    <col min="8713" max="8713" width="9" style="5" customWidth="1"/>
    <col min="8714" max="8714" width="8.6640625" style="5" customWidth="1"/>
    <col min="8715" max="8715" width="9.44140625" style="5" customWidth="1"/>
    <col min="8716" max="8716" width="7.44140625" style="5" customWidth="1"/>
    <col min="8717" max="8717" width="8.33203125" style="5" customWidth="1"/>
    <col min="8718" max="8718" width="8" style="5" customWidth="1"/>
    <col min="8719" max="8719" width="11.44140625" style="5" customWidth="1"/>
    <col min="8720" max="8720" width="7.44140625" style="5" customWidth="1"/>
    <col min="8721" max="8721" width="12.109375" style="5" customWidth="1"/>
    <col min="8722" max="8722" width="9.6640625" style="5" customWidth="1"/>
    <col min="8723" max="8723" width="13.109375" style="5" customWidth="1"/>
    <col min="8724" max="8724" width="7.44140625" style="5" customWidth="1"/>
    <col min="8725" max="8725" width="20.6640625" style="5" customWidth="1"/>
    <col min="8726" max="8726" width="0.44140625" style="5" customWidth="1"/>
    <col min="8727" max="8727" width="13.33203125" style="5" customWidth="1"/>
    <col min="8728" max="8728" width="7.33203125" style="5" customWidth="1"/>
    <col min="8729" max="8729" width="13.109375" style="5" customWidth="1"/>
    <col min="8730" max="8925" width="8.88671875" style="5"/>
    <col min="8926" max="8926" width="5.5546875" style="5" customWidth="1"/>
    <col min="8927" max="8927" width="29.44140625" style="5" customWidth="1"/>
    <col min="8928" max="8938" width="0" style="5" hidden="1" customWidth="1"/>
    <col min="8939" max="8939" width="14" style="5" customWidth="1"/>
    <col min="8940" max="8940" width="12.88671875" style="5" customWidth="1"/>
    <col min="8941" max="8941" width="13.88671875" style="5" customWidth="1"/>
    <col min="8942" max="8942" width="15" style="5" customWidth="1"/>
    <col min="8943" max="8943" width="12.88671875" style="5" customWidth="1"/>
    <col min="8944" max="8944" width="11.6640625" style="5" customWidth="1"/>
    <col min="8945" max="8945" width="13.88671875" style="5" customWidth="1"/>
    <col min="8946" max="8946" width="10.109375" style="5" customWidth="1"/>
    <col min="8947" max="8947" width="11.88671875" style="5" customWidth="1"/>
    <col min="8948" max="8948" width="10.44140625" style="5" customWidth="1"/>
    <col min="8949" max="8949" width="10.6640625" style="5" customWidth="1"/>
    <col min="8950" max="8950" width="11" style="5" customWidth="1"/>
    <col min="8951" max="8951" width="9.88671875" style="5" customWidth="1"/>
    <col min="8952" max="8952" width="12.88671875" style="5" customWidth="1"/>
    <col min="8953" max="8953" width="13" style="5" customWidth="1"/>
    <col min="8954" max="8954" width="15" style="5" customWidth="1"/>
    <col min="8955" max="8955" width="11.44140625" style="5" customWidth="1"/>
    <col min="8956" max="8956" width="12" style="5" customWidth="1"/>
    <col min="8957" max="8957" width="11.44140625" style="5" customWidth="1"/>
    <col min="8958" max="8958" width="13.33203125" style="5" customWidth="1"/>
    <col min="8959" max="8959" width="13.109375" style="5" customWidth="1"/>
    <col min="8960" max="8960" width="13" style="5" customWidth="1"/>
    <col min="8961" max="8961" width="14.6640625" style="5" customWidth="1"/>
    <col min="8962" max="8964" width="9.109375" style="5" customWidth="1"/>
    <col min="8965" max="8965" width="10.5546875" style="5" customWidth="1"/>
    <col min="8966" max="8967" width="9.44140625" style="5" customWidth="1"/>
    <col min="8968" max="8968" width="9.33203125" style="5" customWidth="1"/>
    <col min="8969" max="8969" width="9" style="5" customWidth="1"/>
    <col min="8970" max="8970" width="8.6640625" style="5" customWidth="1"/>
    <col min="8971" max="8971" width="9.44140625" style="5" customWidth="1"/>
    <col min="8972" max="8972" width="7.44140625" style="5" customWidth="1"/>
    <col min="8973" max="8973" width="8.33203125" style="5" customWidth="1"/>
    <col min="8974" max="8974" width="8" style="5" customWidth="1"/>
    <col min="8975" max="8975" width="11.44140625" style="5" customWidth="1"/>
    <col min="8976" max="8976" width="7.44140625" style="5" customWidth="1"/>
    <col min="8977" max="8977" width="12.109375" style="5" customWidth="1"/>
    <col min="8978" max="8978" width="9.6640625" style="5" customWidth="1"/>
    <col min="8979" max="8979" width="13.109375" style="5" customWidth="1"/>
    <col min="8980" max="8980" width="7.44140625" style="5" customWidth="1"/>
    <col min="8981" max="8981" width="20.6640625" style="5" customWidth="1"/>
    <col min="8982" max="8982" width="0.44140625" style="5" customWidth="1"/>
    <col min="8983" max="8983" width="13.33203125" style="5" customWidth="1"/>
    <col min="8984" max="8984" width="7.33203125" style="5" customWidth="1"/>
    <col min="8985" max="8985" width="13.109375" style="5" customWidth="1"/>
    <col min="8986" max="9181" width="8.88671875" style="5"/>
    <col min="9182" max="9182" width="5.5546875" style="5" customWidth="1"/>
    <col min="9183" max="9183" width="29.44140625" style="5" customWidth="1"/>
    <col min="9184" max="9194" width="0" style="5" hidden="1" customWidth="1"/>
    <col min="9195" max="9195" width="14" style="5" customWidth="1"/>
    <col min="9196" max="9196" width="12.88671875" style="5" customWidth="1"/>
    <col min="9197" max="9197" width="13.88671875" style="5" customWidth="1"/>
    <col min="9198" max="9198" width="15" style="5" customWidth="1"/>
    <col min="9199" max="9199" width="12.88671875" style="5" customWidth="1"/>
    <col min="9200" max="9200" width="11.6640625" style="5" customWidth="1"/>
    <col min="9201" max="9201" width="13.88671875" style="5" customWidth="1"/>
    <col min="9202" max="9202" width="10.109375" style="5" customWidth="1"/>
    <col min="9203" max="9203" width="11.88671875" style="5" customWidth="1"/>
    <col min="9204" max="9204" width="10.44140625" style="5" customWidth="1"/>
    <col min="9205" max="9205" width="10.6640625" style="5" customWidth="1"/>
    <col min="9206" max="9206" width="11" style="5" customWidth="1"/>
    <col min="9207" max="9207" width="9.88671875" style="5" customWidth="1"/>
    <col min="9208" max="9208" width="12.88671875" style="5" customWidth="1"/>
    <col min="9209" max="9209" width="13" style="5" customWidth="1"/>
    <col min="9210" max="9210" width="15" style="5" customWidth="1"/>
    <col min="9211" max="9211" width="11.44140625" style="5" customWidth="1"/>
    <col min="9212" max="9212" width="12" style="5" customWidth="1"/>
    <col min="9213" max="9213" width="11.44140625" style="5" customWidth="1"/>
    <col min="9214" max="9214" width="13.33203125" style="5" customWidth="1"/>
    <col min="9215" max="9215" width="13.109375" style="5" customWidth="1"/>
    <col min="9216" max="9216" width="13" style="5" customWidth="1"/>
    <col min="9217" max="9217" width="14.6640625" style="5" customWidth="1"/>
    <col min="9218" max="9220" width="9.109375" style="5" customWidth="1"/>
    <col min="9221" max="9221" width="10.5546875" style="5" customWidth="1"/>
    <col min="9222" max="9223" width="9.44140625" style="5" customWidth="1"/>
    <col min="9224" max="9224" width="9.33203125" style="5" customWidth="1"/>
    <col min="9225" max="9225" width="9" style="5" customWidth="1"/>
    <col min="9226" max="9226" width="8.6640625" style="5" customWidth="1"/>
    <col min="9227" max="9227" width="9.44140625" style="5" customWidth="1"/>
    <col min="9228" max="9228" width="7.44140625" style="5" customWidth="1"/>
    <col min="9229" max="9229" width="8.33203125" style="5" customWidth="1"/>
    <col min="9230" max="9230" width="8" style="5" customWidth="1"/>
    <col min="9231" max="9231" width="11.44140625" style="5" customWidth="1"/>
    <col min="9232" max="9232" width="7.44140625" style="5" customWidth="1"/>
    <col min="9233" max="9233" width="12.109375" style="5" customWidth="1"/>
    <col min="9234" max="9234" width="9.6640625" style="5" customWidth="1"/>
    <col min="9235" max="9235" width="13.109375" style="5" customWidth="1"/>
    <col min="9236" max="9236" width="7.44140625" style="5" customWidth="1"/>
    <col min="9237" max="9237" width="20.6640625" style="5" customWidth="1"/>
    <col min="9238" max="9238" width="0.44140625" style="5" customWidth="1"/>
    <col min="9239" max="9239" width="13.33203125" style="5" customWidth="1"/>
    <col min="9240" max="9240" width="7.33203125" style="5" customWidth="1"/>
    <col min="9241" max="9241" width="13.109375" style="5" customWidth="1"/>
    <col min="9242" max="9437" width="8.88671875" style="5"/>
    <col min="9438" max="9438" width="5.5546875" style="5" customWidth="1"/>
    <col min="9439" max="9439" width="29.44140625" style="5" customWidth="1"/>
    <col min="9440" max="9450" width="0" style="5" hidden="1" customWidth="1"/>
    <col min="9451" max="9451" width="14" style="5" customWidth="1"/>
    <col min="9452" max="9452" width="12.88671875" style="5" customWidth="1"/>
    <col min="9453" max="9453" width="13.88671875" style="5" customWidth="1"/>
    <col min="9454" max="9454" width="15" style="5" customWidth="1"/>
    <col min="9455" max="9455" width="12.88671875" style="5" customWidth="1"/>
    <col min="9456" max="9456" width="11.6640625" style="5" customWidth="1"/>
    <col min="9457" max="9457" width="13.88671875" style="5" customWidth="1"/>
    <col min="9458" max="9458" width="10.109375" style="5" customWidth="1"/>
    <col min="9459" max="9459" width="11.88671875" style="5" customWidth="1"/>
    <col min="9460" max="9460" width="10.44140625" style="5" customWidth="1"/>
    <col min="9461" max="9461" width="10.6640625" style="5" customWidth="1"/>
    <col min="9462" max="9462" width="11" style="5" customWidth="1"/>
    <col min="9463" max="9463" width="9.88671875" style="5" customWidth="1"/>
    <col min="9464" max="9464" width="12.88671875" style="5" customWidth="1"/>
    <col min="9465" max="9465" width="13" style="5" customWidth="1"/>
    <col min="9466" max="9466" width="15" style="5" customWidth="1"/>
    <col min="9467" max="9467" width="11.44140625" style="5" customWidth="1"/>
    <col min="9468" max="9468" width="12" style="5" customWidth="1"/>
    <col min="9469" max="9469" width="11.44140625" style="5" customWidth="1"/>
    <col min="9470" max="9470" width="13.33203125" style="5" customWidth="1"/>
    <col min="9471" max="9471" width="13.109375" style="5" customWidth="1"/>
    <col min="9472" max="9472" width="13" style="5" customWidth="1"/>
    <col min="9473" max="9473" width="14.6640625" style="5" customWidth="1"/>
    <col min="9474" max="9476" width="9.109375" style="5" customWidth="1"/>
    <col min="9477" max="9477" width="10.5546875" style="5" customWidth="1"/>
    <col min="9478" max="9479" width="9.44140625" style="5" customWidth="1"/>
    <col min="9480" max="9480" width="9.33203125" style="5" customWidth="1"/>
    <col min="9481" max="9481" width="9" style="5" customWidth="1"/>
    <col min="9482" max="9482" width="8.6640625" style="5" customWidth="1"/>
    <col min="9483" max="9483" width="9.44140625" style="5" customWidth="1"/>
    <col min="9484" max="9484" width="7.44140625" style="5" customWidth="1"/>
    <col min="9485" max="9485" width="8.33203125" style="5" customWidth="1"/>
    <col min="9486" max="9486" width="8" style="5" customWidth="1"/>
    <col min="9487" max="9487" width="11.44140625" style="5" customWidth="1"/>
    <col min="9488" max="9488" width="7.44140625" style="5" customWidth="1"/>
    <col min="9489" max="9489" width="12.109375" style="5" customWidth="1"/>
    <col min="9490" max="9490" width="9.6640625" style="5" customWidth="1"/>
    <col min="9491" max="9491" width="13.109375" style="5" customWidth="1"/>
    <col min="9492" max="9492" width="7.44140625" style="5" customWidth="1"/>
    <col min="9493" max="9493" width="20.6640625" style="5" customWidth="1"/>
    <col min="9494" max="9494" width="0.44140625" style="5" customWidth="1"/>
    <col min="9495" max="9495" width="13.33203125" style="5" customWidth="1"/>
    <col min="9496" max="9496" width="7.33203125" style="5" customWidth="1"/>
    <col min="9497" max="9497" width="13.109375" style="5" customWidth="1"/>
    <col min="9498" max="9693" width="8.88671875" style="5"/>
    <col min="9694" max="9694" width="5.5546875" style="5" customWidth="1"/>
    <col min="9695" max="9695" width="29.44140625" style="5" customWidth="1"/>
    <col min="9696" max="9706" width="0" style="5" hidden="1" customWidth="1"/>
    <col min="9707" max="9707" width="14" style="5" customWidth="1"/>
    <col min="9708" max="9708" width="12.88671875" style="5" customWidth="1"/>
    <col min="9709" max="9709" width="13.88671875" style="5" customWidth="1"/>
    <col min="9710" max="9710" width="15" style="5" customWidth="1"/>
    <col min="9711" max="9711" width="12.88671875" style="5" customWidth="1"/>
    <col min="9712" max="9712" width="11.6640625" style="5" customWidth="1"/>
    <col min="9713" max="9713" width="13.88671875" style="5" customWidth="1"/>
    <col min="9714" max="9714" width="10.109375" style="5" customWidth="1"/>
    <col min="9715" max="9715" width="11.88671875" style="5" customWidth="1"/>
    <col min="9716" max="9716" width="10.44140625" style="5" customWidth="1"/>
    <col min="9717" max="9717" width="10.6640625" style="5" customWidth="1"/>
    <col min="9718" max="9718" width="11" style="5" customWidth="1"/>
    <col min="9719" max="9719" width="9.88671875" style="5" customWidth="1"/>
    <col min="9720" max="9720" width="12.88671875" style="5" customWidth="1"/>
    <col min="9721" max="9721" width="13" style="5" customWidth="1"/>
    <col min="9722" max="9722" width="15" style="5" customWidth="1"/>
    <col min="9723" max="9723" width="11.44140625" style="5" customWidth="1"/>
    <col min="9724" max="9724" width="12" style="5" customWidth="1"/>
    <col min="9725" max="9725" width="11.44140625" style="5" customWidth="1"/>
    <col min="9726" max="9726" width="13.33203125" style="5" customWidth="1"/>
    <col min="9727" max="9727" width="13.109375" style="5" customWidth="1"/>
    <col min="9728" max="9728" width="13" style="5" customWidth="1"/>
    <col min="9729" max="9729" width="14.6640625" style="5" customWidth="1"/>
    <col min="9730" max="9732" width="9.109375" style="5" customWidth="1"/>
    <col min="9733" max="9733" width="10.5546875" style="5" customWidth="1"/>
    <col min="9734" max="9735" width="9.44140625" style="5" customWidth="1"/>
    <col min="9736" max="9736" width="9.33203125" style="5" customWidth="1"/>
    <col min="9737" max="9737" width="9" style="5" customWidth="1"/>
    <col min="9738" max="9738" width="8.6640625" style="5" customWidth="1"/>
    <col min="9739" max="9739" width="9.44140625" style="5" customWidth="1"/>
    <col min="9740" max="9740" width="7.44140625" style="5" customWidth="1"/>
    <col min="9741" max="9741" width="8.33203125" style="5" customWidth="1"/>
    <col min="9742" max="9742" width="8" style="5" customWidth="1"/>
    <col min="9743" max="9743" width="11.44140625" style="5" customWidth="1"/>
    <col min="9744" max="9744" width="7.44140625" style="5" customWidth="1"/>
    <col min="9745" max="9745" width="12.109375" style="5" customWidth="1"/>
    <col min="9746" max="9746" width="9.6640625" style="5" customWidth="1"/>
    <col min="9747" max="9747" width="13.109375" style="5" customWidth="1"/>
    <col min="9748" max="9748" width="7.44140625" style="5" customWidth="1"/>
    <col min="9749" max="9749" width="20.6640625" style="5" customWidth="1"/>
    <col min="9750" max="9750" width="0.44140625" style="5" customWidth="1"/>
    <col min="9751" max="9751" width="13.33203125" style="5" customWidth="1"/>
    <col min="9752" max="9752" width="7.33203125" style="5" customWidth="1"/>
    <col min="9753" max="9753" width="13.109375" style="5" customWidth="1"/>
    <col min="9754" max="9949" width="8.88671875" style="5"/>
    <col min="9950" max="9950" width="5.5546875" style="5" customWidth="1"/>
    <col min="9951" max="9951" width="29.44140625" style="5" customWidth="1"/>
    <col min="9952" max="9962" width="0" style="5" hidden="1" customWidth="1"/>
    <col min="9963" max="9963" width="14" style="5" customWidth="1"/>
    <col min="9964" max="9964" width="12.88671875" style="5" customWidth="1"/>
    <col min="9965" max="9965" width="13.88671875" style="5" customWidth="1"/>
    <col min="9966" max="9966" width="15" style="5" customWidth="1"/>
    <col min="9967" max="9967" width="12.88671875" style="5" customWidth="1"/>
    <col min="9968" max="9968" width="11.6640625" style="5" customWidth="1"/>
    <col min="9969" max="9969" width="13.88671875" style="5" customWidth="1"/>
    <col min="9970" max="9970" width="10.109375" style="5" customWidth="1"/>
    <col min="9971" max="9971" width="11.88671875" style="5" customWidth="1"/>
    <col min="9972" max="9972" width="10.44140625" style="5" customWidth="1"/>
    <col min="9973" max="9973" width="10.6640625" style="5" customWidth="1"/>
    <col min="9974" max="9974" width="11" style="5" customWidth="1"/>
    <col min="9975" max="9975" width="9.88671875" style="5" customWidth="1"/>
    <col min="9976" max="9976" width="12.88671875" style="5" customWidth="1"/>
    <col min="9977" max="9977" width="13" style="5" customWidth="1"/>
    <col min="9978" max="9978" width="15" style="5" customWidth="1"/>
    <col min="9979" max="9979" width="11.44140625" style="5" customWidth="1"/>
    <col min="9980" max="9980" width="12" style="5" customWidth="1"/>
    <col min="9981" max="9981" width="11.44140625" style="5" customWidth="1"/>
    <col min="9982" max="9982" width="13.33203125" style="5" customWidth="1"/>
    <col min="9983" max="9983" width="13.109375" style="5" customWidth="1"/>
    <col min="9984" max="9984" width="13" style="5" customWidth="1"/>
    <col min="9985" max="9985" width="14.6640625" style="5" customWidth="1"/>
    <col min="9986" max="9988" width="9.109375" style="5" customWidth="1"/>
    <col min="9989" max="9989" width="10.5546875" style="5" customWidth="1"/>
    <col min="9990" max="9991" width="9.44140625" style="5" customWidth="1"/>
    <col min="9992" max="9992" width="9.33203125" style="5" customWidth="1"/>
    <col min="9993" max="9993" width="9" style="5" customWidth="1"/>
    <col min="9994" max="9994" width="8.6640625" style="5" customWidth="1"/>
    <col min="9995" max="9995" width="9.44140625" style="5" customWidth="1"/>
    <col min="9996" max="9996" width="7.44140625" style="5" customWidth="1"/>
    <col min="9997" max="9997" width="8.33203125" style="5" customWidth="1"/>
    <col min="9998" max="9998" width="8" style="5" customWidth="1"/>
    <col min="9999" max="9999" width="11.44140625" style="5" customWidth="1"/>
    <col min="10000" max="10000" width="7.44140625" style="5" customWidth="1"/>
    <col min="10001" max="10001" width="12.109375" style="5" customWidth="1"/>
    <col min="10002" max="10002" width="9.6640625" style="5" customWidth="1"/>
    <col min="10003" max="10003" width="13.109375" style="5" customWidth="1"/>
    <col min="10004" max="10004" width="7.44140625" style="5" customWidth="1"/>
    <col min="10005" max="10005" width="20.6640625" style="5" customWidth="1"/>
    <col min="10006" max="10006" width="0.44140625" style="5" customWidth="1"/>
    <col min="10007" max="10007" width="13.33203125" style="5" customWidth="1"/>
    <col min="10008" max="10008" width="7.33203125" style="5" customWidth="1"/>
    <col min="10009" max="10009" width="13.109375" style="5" customWidth="1"/>
    <col min="10010" max="10205" width="8.88671875" style="5"/>
    <col min="10206" max="10206" width="5.5546875" style="5" customWidth="1"/>
    <col min="10207" max="10207" width="29.44140625" style="5" customWidth="1"/>
    <col min="10208" max="10218" width="0" style="5" hidden="1" customWidth="1"/>
    <col min="10219" max="10219" width="14" style="5" customWidth="1"/>
    <col min="10220" max="10220" width="12.88671875" style="5" customWidth="1"/>
    <col min="10221" max="10221" width="13.88671875" style="5" customWidth="1"/>
    <col min="10222" max="10222" width="15" style="5" customWidth="1"/>
    <col min="10223" max="10223" width="12.88671875" style="5" customWidth="1"/>
    <col min="10224" max="10224" width="11.6640625" style="5" customWidth="1"/>
    <col min="10225" max="10225" width="13.88671875" style="5" customWidth="1"/>
    <col min="10226" max="10226" width="10.109375" style="5" customWidth="1"/>
    <col min="10227" max="10227" width="11.88671875" style="5" customWidth="1"/>
    <col min="10228" max="10228" width="10.44140625" style="5" customWidth="1"/>
    <col min="10229" max="10229" width="10.6640625" style="5" customWidth="1"/>
    <col min="10230" max="10230" width="11" style="5" customWidth="1"/>
    <col min="10231" max="10231" width="9.88671875" style="5" customWidth="1"/>
    <col min="10232" max="10232" width="12.88671875" style="5" customWidth="1"/>
    <col min="10233" max="10233" width="13" style="5" customWidth="1"/>
    <col min="10234" max="10234" width="15" style="5" customWidth="1"/>
    <col min="10235" max="10235" width="11.44140625" style="5" customWidth="1"/>
    <col min="10236" max="10236" width="12" style="5" customWidth="1"/>
    <col min="10237" max="10237" width="11.44140625" style="5" customWidth="1"/>
    <col min="10238" max="10238" width="13.33203125" style="5" customWidth="1"/>
    <col min="10239" max="10239" width="13.109375" style="5" customWidth="1"/>
    <col min="10240" max="10240" width="13" style="5" customWidth="1"/>
    <col min="10241" max="10241" width="14.6640625" style="5" customWidth="1"/>
    <col min="10242" max="10244" width="9.109375" style="5" customWidth="1"/>
    <col min="10245" max="10245" width="10.5546875" style="5" customWidth="1"/>
    <col min="10246" max="10247" width="9.44140625" style="5" customWidth="1"/>
    <col min="10248" max="10248" width="9.33203125" style="5" customWidth="1"/>
    <col min="10249" max="10249" width="9" style="5" customWidth="1"/>
    <col min="10250" max="10250" width="8.6640625" style="5" customWidth="1"/>
    <col min="10251" max="10251" width="9.44140625" style="5" customWidth="1"/>
    <col min="10252" max="10252" width="7.44140625" style="5" customWidth="1"/>
    <col min="10253" max="10253" width="8.33203125" style="5" customWidth="1"/>
    <col min="10254" max="10254" width="8" style="5" customWidth="1"/>
    <col min="10255" max="10255" width="11.44140625" style="5" customWidth="1"/>
    <col min="10256" max="10256" width="7.44140625" style="5" customWidth="1"/>
    <col min="10257" max="10257" width="12.109375" style="5" customWidth="1"/>
    <col min="10258" max="10258" width="9.6640625" style="5" customWidth="1"/>
    <col min="10259" max="10259" width="13.109375" style="5" customWidth="1"/>
    <col min="10260" max="10260" width="7.44140625" style="5" customWidth="1"/>
    <col min="10261" max="10261" width="20.6640625" style="5" customWidth="1"/>
    <col min="10262" max="10262" width="0.44140625" style="5" customWidth="1"/>
    <col min="10263" max="10263" width="13.33203125" style="5" customWidth="1"/>
    <col min="10264" max="10264" width="7.33203125" style="5" customWidth="1"/>
    <col min="10265" max="10265" width="13.109375" style="5" customWidth="1"/>
    <col min="10266" max="10461" width="8.88671875" style="5"/>
    <col min="10462" max="10462" width="5.5546875" style="5" customWidth="1"/>
    <col min="10463" max="10463" width="29.44140625" style="5" customWidth="1"/>
    <col min="10464" max="10474" width="0" style="5" hidden="1" customWidth="1"/>
    <col min="10475" max="10475" width="14" style="5" customWidth="1"/>
    <col min="10476" max="10476" width="12.88671875" style="5" customWidth="1"/>
    <col min="10477" max="10477" width="13.88671875" style="5" customWidth="1"/>
    <col min="10478" max="10478" width="15" style="5" customWidth="1"/>
    <col min="10479" max="10479" width="12.88671875" style="5" customWidth="1"/>
    <col min="10480" max="10480" width="11.6640625" style="5" customWidth="1"/>
    <col min="10481" max="10481" width="13.88671875" style="5" customWidth="1"/>
    <col min="10482" max="10482" width="10.109375" style="5" customWidth="1"/>
    <col min="10483" max="10483" width="11.88671875" style="5" customWidth="1"/>
    <col min="10484" max="10484" width="10.44140625" style="5" customWidth="1"/>
    <col min="10485" max="10485" width="10.6640625" style="5" customWidth="1"/>
    <col min="10486" max="10486" width="11" style="5" customWidth="1"/>
    <col min="10487" max="10487" width="9.88671875" style="5" customWidth="1"/>
    <col min="10488" max="10488" width="12.88671875" style="5" customWidth="1"/>
    <col min="10489" max="10489" width="13" style="5" customWidth="1"/>
    <col min="10490" max="10490" width="15" style="5" customWidth="1"/>
    <col min="10491" max="10491" width="11.44140625" style="5" customWidth="1"/>
    <col min="10492" max="10492" width="12" style="5" customWidth="1"/>
    <col min="10493" max="10493" width="11.44140625" style="5" customWidth="1"/>
    <col min="10494" max="10494" width="13.33203125" style="5" customWidth="1"/>
    <col min="10495" max="10495" width="13.109375" style="5" customWidth="1"/>
    <col min="10496" max="10496" width="13" style="5" customWidth="1"/>
    <col min="10497" max="10497" width="14.6640625" style="5" customWidth="1"/>
    <col min="10498" max="10500" width="9.109375" style="5" customWidth="1"/>
    <col min="10501" max="10501" width="10.5546875" style="5" customWidth="1"/>
    <col min="10502" max="10503" width="9.44140625" style="5" customWidth="1"/>
    <col min="10504" max="10504" width="9.33203125" style="5" customWidth="1"/>
    <col min="10505" max="10505" width="9" style="5" customWidth="1"/>
    <col min="10506" max="10506" width="8.6640625" style="5" customWidth="1"/>
    <col min="10507" max="10507" width="9.44140625" style="5" customWidth="1"/>
    <col min="10508" max="10508" width="7.44140625" style="5" customWidth="1"/>
    <col min="10509" max="10509" width="8.33203125" style="5" customWidth="1"/>
    <col min="10510" max="10510" width="8" style="5" customWidth="1"/>
    <col min="10511" max="10511" width="11.44140625" style="5" customWidth="1"/>
    <col min="10512" max="10512" width="7.44140625" style="5" customWidth="1"/>
    <col min="10513" max="10513" width="12.109375" style="5" customWidth="1"/>
    <col min="10514" max="10514" width="9.6640625" style="5" customWidth="1"/>
    <col min="10515" max="10515" width="13.109375" style="5" customWidth="1"/>
    <col min="10516" max="10516" width="7.44140625" style="5" customWidth="1"/>
    <col min="10517" max="10517" width="20.6640625" style="5" customWidth="1"/>
    <col min="10518" max="10518" width="0.44140625" style="5" customWidth="1"/>
    <col min="10519" max="10519" width="13.33203125" style="5" customWidth="1"/>
    <col min="10520" max="10520" width="7.33203125" style="5" customWidth="1"/>
    <col min="10521" max="10521" width="13.109375" style="5" customWidth="1"/>
    <col min="10522" max="10717" width="8.88671875" style="5"/>
    <col min="10718" max="10718" width="5.5546875" style="5" customWidth="1"/>
    <col min="10719" max="10719" width="29.44140625" style="5" customWidth="1"/>
    <col min="10720" max="10730" width="0" style="5" hidden="1" customWidth="1"/>
    <col min="10731" max="10731" width="14" style="5" customWidth="1"/>
    <col min="10732" max="10732" width="12.88671875" style="5" customWidth="1"/>
    <col min="10733" max="10733" width="13.88671875" style="5" customWidth="1"/>
    <col min="10734" max="10734" width="15" style="5" customWidth="1"/>
    <col min="10735" max="10735" width="12.88671875" style="5" customWidth="1"/>
    <col min="10736" max="10736" width="11.6640625" style="5" customWidth="1"/>
    <col min="10737" max="10737" width="13.88671875" style="5" customWidth="1"/>
    <col min="10738" max="10738" width="10.109375" style="5" customWidth="1"/>
    <col min="10739" max="10739" width="11.88671875" style="5" customWidth="1"/>
    <col min="10740" max="10740" width="10.44140625" style="5" customWidth="1"/>
    <col min="10741" max="10741" width="10.6640625" style="5" customWidth="1"/>
    <col min="10742" max="10742" width="11" style="5" customWidth="1"/>
    <col min="10743" max="10743" width="9.88671875" style="5" customWidth="1"/>
    <col min="10744" max="10744" width="12.88671875" style="5" customWidth="1"/>
    <col min="10745" max="10745" width="13" style="5" customWidth="1"/>
    <col min="10746" max="10746" width="15" style="5" customWidth="1"/>
    <col min="10747" max="10747" width="11.44140625" style="5" customWidth="1"/>
    <col min="10748" max="10748" width="12" style="5" customWidth="1"/>
    <col min="10749" max="10749" width="11.44140625" style="5" customWidth="1"/>
    <col min="10750" max="10750" width="13.33203125" style="5" customWidth="1"/>
    <col min="10751" max="10751" width="13.109375" style="5" customWidth="1"/>
    <col min="10752" max="10752" width="13" style="5" customWidth="1"/>
    <col min="10753" max="10753" width="14.6640625" style="5" customWidth="1"/>
    <col min="10754" max="10756" width="9.109375" style="5" customWidth="1"/>
    <col min="10757" max="10757" width="10.5546875" style="5" customWidth="1"/>
    <col min="10758" max="10759" width="9.44140625" style="5" customWidth="1"/>
    <col min="10760" max="10760" width="9.33203125" style="5" customWidth="1"/>
    <col min="10761" max="10761" width="9" style="5" customWidth="1"/>
    <col min="10762" max="10762" width="8.6640625" style="5" customWidth="1"/>
    <col min="10763" max="10763" width="9.44140625" style="5" customWidth="1"/>
    <col min="10764" max="10764" width="7.44140625" style="5" customWidth="1"/>
    <col min="10765" max="10765" width="8.33203125" style="5" customWidth="1"/>
    <col min="10766" max="10766" width="8" style="5" customWidth="1"/>
    <col min="10767" max="10767" width="11.44140625" style="5" customWidth="1"/>
    <col min="10768" max="10768" width="7.44140625" style="5" customWidth="1"/>
    <col min="10769" max="10769" width="12.109375" style="5" customWidth="1"/>
    <col min="10770" max="10770" width="9.6640625" style="5" customWidth="1"/>
    <col min="10771" max="10771" width="13.109375" style="5" customWidth="1"/>
    <col min="10772" max="10772" width="7.44140625" style="5" customWidth="1"/>
    <col min="10773" max="10773" width="20.6640625" style="5" customWidth="1"/>
    <col min="10774" max="10774" width="0.44140625" style="5" customWidth="1"/>
    <col min="10775" max="10775" width="13.33203125" style="5" customWidth="1"/>
    <col min="10776" max="10776" width="7.33203125" style="5" customWidth="1"/>
    <col min="10777" max="10777" width="13.109375" style="5" customWidth="1"/>
    <col min="10778" max="10973" width="8.88671875" style="5"/>
    <col min="10974" max="10974" width="5.5546875" style="5" customWidth="1"/>
    <col min="10975" max="10975" width="29.44140625" style="5" customWidth="1"/>
    <col min="10976" max="10986" width="0" style="5" hidden="1" customWidth="1"/>
    <col min="10987" max="10987" width="14" style="5" customWidth="1"/>
    <col min="10988" max="10988" width="12.88671875" style="5" customWidth="1"/>
    <col min="10989" max="10989" width="13.88671875" style="5" customWidth="1"/>
    <col min="10990" max="10990" width="15" style="5" customWidth="1"/>
    <col min="10991" max="10991" width="12.88671875" style="5" customWidth="1"/>
    <col min="10992" max="10992" width="11.6640625" style="5" customWidth="1"/>
    <col min="10993" max="10993" width="13.88671875" style="5" customWidth="1"/>
    <col min="10994" max="10994" width="10.109375" style="5" customWidth="1"/>
    <col min="10995" max="10995" width="11.88671875" style="5" customWidth="1"/>
    <col min="10996" max="10996" width="10.44140625" style="5" customWidth="1"/>
    <col min="10997" max="10997" width="10.6640625" style="5" customWidth="1"/>
    <col min="10998" max="10998" width="11" style="5" customWidth="1"/>
    <col min="10999" max="10999" width="9.88671875" style="5" customWidth="1"/>
    <col min="11000" max="11000" width="12.88671875" style="5" customWidth="1"/>
    <col min="11001" max="11001" width="13" style="5" customWidth="1"/>
    <col min="11002" max="11002" width="15" style="5" customWidth="1"/>
    <col min="11003" max="11003" width="11.44140625" style="5" customWidth="1"/>
    <col min="11004" max="11004" width="12" style="5" customWidth="1"/>
    <col min="11005" max="11005" width="11.44140625" style="5" customWidth="1"/>
    <col min="11006" max="11006" width="13.33203125" style="5" customWidth="1"/>
    <col min="11007" max="11007" width="13.109375" style="5" customWidth="1"/>
    <col min="11008" max="11008" width="13" style="5" customWidth="1"/>
    <col min="11009" max="11009" width="14.6640625" style="5" customWidth="1"/>
    <col min="11010" max="11012" width="9.109375" style="5" customWidth="1"/>
    <col min="11013" max="11013" width="10.5546875" style="5" customWidth="1"/>
    <col min="11014" max="11015" width="9.44140625" style="5" customWidth="1"/>
    <col min="11016" max="11016" width="9.33203125" style="5" customWidth="1"/>
    <col min="11017" max="11017" width="9" style="5" customWidth="1"/>
    <col min="11018" max="11018" width="8.6640625" style="5" customWidth="1"/>
    <col min="11019" max="11019" width="9.44140625" style="5" customWidth="1"/>
    <col min="11020" max="11020" width="7.44140625" style="5" customWidth="1"/>
    <col min="11021" max="11021" width="8.33203125" style="5" customWidth="1"/>
    <col min="11022" max="11022" width="8" style="5" customWidth="1"/>
    <col min="11023" max="11023" width="11.44140625" style="5" customWidth="1"/>
    <col min="11024" max="11024" width="7.44140625" style="5" customWidth="1"/>
    <col min="11025" max="11025" width="12.109375" style="5" customWidth="1"/>
    <col min="11026" max="11026" width="9.6640625" style="5" customWidth="1"/>
    <col min="11027" max="11027" width="13.109375" style="5" customWidth="1"/>
    <col min="11028" max="11028" width="7.44140625" style="5" customWidth="1"/>
    <col min="11029" max="11029" width="20.6640625" style="5" customWidth="1"/>
    <col min="11030" max="11030" width="0.44140625" style="5" customWidth="1"/>
    <col min="11031" max="11031" width="13.33203125" style="5" customWidth="1"/>
    <col min="11032" max="11032" width="7.33203125" style="5" customWidth="1"/>
    <col min="11033" max="11033" width="13.109375" style="5" customWidth="1"/>
    <col min="11034" max="11229" width="8.88671875" style="5"/>
    <col min="11230" max="11230" width="5.5546875" style="5" customWidth="1"/>
    <col min="11231" max="11231" width="29.44140625" style="5" customWidth="1"/>
    <col min="11232" max="11242" width="0" style="5" hidden="1" customWidth="1"/>
    <col min="11243" max="11243" width="14" style="5" customWidth="1"/>
    <col min="11244" max="11244" width="12.88671875" style="5" customWidth="1"/>
    <col min="11245" max="11245" width="13.88671875" style="5" customWidth="1"/>
    <col min="11246" max="11246" width="15" style="5" customWidth="1"/>
    <col min="11247" max="11247" width="12.88671875" style="5" customWidth="1"/>
    <col min="11248" max="11248" width="11.6640625" style="5" customWidth="1"/>
    <col min="11249" max="11249" width="13.88671875" style="5" customWidth="1"/>
    <col min="11250" max="11250" width="10.109375" style="5" customWidth="1"/>
    <col min="11251" max="11251" width="11.88671875" style="5" customWidth="1"/>
    <col min="11252" max="11252" width="10.44140625" style="5" customWidth="1"/>
    <col min="11253" max="11253" width="10.6640625" style="5" customWidth="1"/>
    <col min="11254" max="11254" width="11" style="5" customWidth="1"/>
    <col min="11255" max="11255" width="9.88671875" style="5" customWidth="1"/>
    <col min="11256" max="11256" width="12.88671875" style="5" customWidth="1"/>
    <col min="11257" max="11257" width="13" style="5" customWidth="1"/>
    <col min="11258" max="11258" width="15" style="5" customWidth="1"/>
    <col min="11259" max="11259" width="11.44140625" style="5" customWidth="1"/>
    <col min="11260" max="11260" width="12" style="5" customWidth="1"/>
    <col min="11261" max="11261" width="11.44140625" style="5" customWidth="1"/>
    <col min="11262" max="11262" width="13.33203125" style="5" customWidth="1"/>
    <col min="11263" max="11263" width="13.109375" style="5" customWidth="1"/>
    <col min="11264" max="11264" width="13" style="5" customWidth="1"/>
    <col min="11265" max="11265" width="14.6640625" style="5" customWidth="1"/>
    <col min="11266" max="11268" width="9.109375" style="5" customWidth="1"/>
    <col min="11269" max="11269" width="10.5546875" style="5" customWidth="1"/>
    <col min="11270" max="11271" width="9.44140625" style="5" customWidth="1"/>
    <col min="11272" max="11272" width="9.33203125" style="5" customWidth="1"/>
    <col min="11273" max="11273" width="9" style="5" customWidth="1"/>
    <col min="11274" max="11274" width="8.6640625" style="5" customWidth="1"/>
    <col min="11275" max="11275" width="9.44140625" style="5" customWidth="1"/>
    <col min="11276" max="11276" width="7.44140625" style="5" customWidth="1"/>
    <col min="11277" max="11277" width="8.33203125" style="5" customWidth="1"/>
    <col min="11278" max="11278" width="8" style="5" customWidth="1"/>
    <col min="11279" max="11279" width="11.44140625" style="5" customWidth="1"/>
    <col min="11280" max="11280" width="7.44140625" style="5" customWidth="1"/>
    <col min="11281" max="11281" width="12.109375" style="5" customWidth="1"/>
    <col min="11282" max="11282" width="9.6640625" style="5" customWidth="1"/>
    <col min="11283" max="11283" width="13.109375" style="5" customWidth="1"/>
    <col min="11284" max="11284" width="7.44140625" style="5" customWidth="1"/>
    <col min="11285" max="11285" width="20.6640625" style="5" customWidth="1"/>
    <col min="11286" max="11286" width="0.44140625" style="5" customWidth="1"/>
    <col min="11287" max="11287" width="13.33203125" style="5" customWidth="1"/>
    <col min="11288" max="11288" width="7.33203125" style="5" customWidth="1"/>
    <col min="11289" max="11289" width="13.109375" style="5" customWidth="1"/>
    <col min="11290" max="11485" width="8.88671875" style="5"/>
    <col min="11486" max="11486" width="5.5546875" style="5" customWidth="1"/>
    <col min="11487" max="11487" width="29.44140625" style="5" customWidth="1"/>
    <col min="11488" max="11498" width="0" style="5" hidden="1" customWidth="1"/>
    <col min="11499" max="11499" width="14" style="5" customWidth="1"/>
    <col min="11500" max="11500" width="12.88671875" style="5" customWidth="1"/>
    <col min="11501" max="11501" width="13.88671875" style="5" customWidth="1"/>
    <col min="11502" max="11502" width="15" style="5" customWidth="1"/>
    <col min="11503" max="11503" width="12.88671875" style="5" customWidth="1"/>
    <col min="11504" max="11504" width="11.6640625" style="5" customWidth="1"/>
    <col min="11505" max="11505" width="13.88671875" style="5" customWidth="1"/>
    <col min="11506" max="11506" width="10.109375" style="5" customWidth="1"/>
    <col min="11507" max="11507" width="11.88671875" style="5" customWidth="1"/>
    <col min="11508" max="11508" width="10.44140625" style="5" customWidth="1"/>
    <col min="11509" max="11509" width="10.6640625" style="5" customWidth="1"/>
    <col min="11510" max="11510" width="11" style="5" customWidth="1"/>
    <col min="11511" max="11511" width="9.88671875" style="5" customWidth="1"/>
    <col min="11512" max="11512" width="12.88671875" style="5" customWidth="1"/>
    <col min="11513" max="11513" width="13" style="5" customWidth="1"/>
    <col min="11514" max="11514" width="15" style="5" customWidth="1"/>
    <col min="11515" max="11515" width="11.44140625" style="5" customWidth="1"/>
    <col min="11516" max="11516" width="12" style="5" customWidth="1"/>
    <col min="11517" max="11517" width="11.44140625" style="5" customWidth="1"/>
    <col min="11518" max="11518" width="13.33203125" style="5" customWidth="1"/>
    <col min="11519" max="11519" width="13.109375" style="5" customWidth="1"/>
    <col min="11520" max="11520" width="13" style="5" customWidth="1"/>
    <col min="11521" max="11521" width="14.6640625" style="5" customWidth="1"/>
    <col min="11522" max="11524" width="9.109375" style="5" customWidth="1"/>
    <col min="11525" max="11525" width="10.5546875" style="5" customWidth="1"/>
    <col min="11526" max="11527" width="9.44140625" style="5" customWidth="1"/>
    <col min="11528" max="11528" width="9.33203125" style="5" customWidth="1"/>
    <col min="11529" max="11529" width="9" style="5" customWidth="1"/>
    <col min="11530" max="11530" width="8.6640625" style="5" customWidth="1"/>
    <col min="11531" max="11531" width="9.44140625" style="5" customWidth="1"/>
    <col min="11532" max="11532" width="7.44140625" style="5" customWidth="1"/>
    <col min="11533" max="11533" width="8.33203125" style="5" customWidth="1"/>
    <col min="11534" max="11534" width="8" style="5" customWidth="1"/>
    <col min="11535" max="11535" width="11.44140625" style="5" customWidth="1"/>
    <col min="11536" max="11536" width="7.44140625" style="5" customWidth="1"/>
    <col min="11537" max="11537" width="12.109375" style="5" customWidth="1"/>
    <col min="11538" max="11538" width="9.6640625" style="5" customWidth="1"/>
    <col min="11539" max="11539" width="13.109375" style="5" customWidth="1"/>
    <col min="11540" max="11540" width="7.44140625" style="5" customWidth="1"/>
    <col min="11541" max="11541" width="20.6640625" style="5" customWidth="1"/>
    <col min="11542" max="11542" width="0.44140625" style="5" customWidth="1"/>
    <col min="11543" max="11543" width="13.33203125" style="5" customWidth="1"/>
    <col min="11544" max="11544" width="7.33203125" style="5" customWidth="1"/>
    <col min="11545" max="11545" width="13.109375" style="5" customWidth="1"/>
    <col min="11546" max="11741" width="8.88671875" style="5"/>
    <col min="11742" max="11742" width="5.5546875" style="5" customWidth="1"/>
    <col min="11743" max="11743" width="29.44140625" style="5" customWidth="1"/>
    <col min="11744" max="11754" width="0" style="5" hidden="1" customWidth="1"/>
    <col min="11755" max="11755" width="14" style="5" customWidth="1"/>
    <col min="11756" max="11756" width="12.88671875" style="5" customWidth="1"/>
    <col min="11757" max="11757" width="13.88671875" style="5" customWidth="1"/>
    <col min="11758" max="11758" width="15" style="5" customWidth="1"/>
    <col min="11759" max="11759" width="12.88671875" style="5" customWidth="1"/>
    <col min="11760" max="11760" width="11.6640625" style="5" customWidth="1"/>
    <col min="11761" max="11761" width="13.88671875" style="5" customWidth="1"/>
    <col min="11762" max="11762" width="10.109375" style="5" customWidth="1"/>
    <col min="11763" max="11763" width="11.88671875" style="5" customWidth="1"/>
    <col min="11764" max="11764" width="10.44140625" style="5" customWidth="1"/>
    <col min="11765" max="11765" width="10.6640625" style="5" customWidth="1"/>
    <col min="11766" max="11766" width="11" style="5" customWidth="1"/>
    <col min="11767" max="11767" width="9.88671875" style="5" customWidth="1"/>
    <col min="11768" max="11768" width="12.88671875" style="5" customWidth="1"/>
    <col min="11769" max="11769" width="13" style="5" customWidth="1"/>
    <col min="11770" max="11770" width="15" style="5" customWidth="1"/>
    <col min="11771" max="11771" width="11.44140625" style="5" customWidth="1"/>
    <col min="11772" max="11772" width="12" style="5" customWidth="1"/>
    <col min="11773" max="11773" width="11.44140625" style="5" customWidth="1"/>
    <col min="11774" max="11774" width="13.33203125" style="5" customWidth="1"/>
    <col min="11775" max="11775" width="13.109375" style="5" customWidth="1"/>
    <col min="11776" max="11776" width="13" style="5" customWidth="1"/>
    <col min="11777" max="11777" width="14.6640625" style="5" customWidth="1"/>
    <col min="11778" max="11780" width="9.109375" style="5" customWidth="1"/>
    <col min="11781" max="11781" width="10.5546875" style="5" customWidth="1"/>
    <col min="11782" max="11783" width="9.44140625" style="5" customWidth="1"/>
    <col min="11784" max="11784" width="9.33203125" style="5" customWidth="1"/>
    <col min="11785" max="11785" width="9" style="5" customWidth="1"/>
    <col min="11786" max="11786" width="8.6640625" style="5" customWidth="1"/>
    <col min="11787" max="11787" width="9.44140625" style="5" customWidth="1"/>
    <col min="11788" max="11788" width="7.44140625" style="5" customWidth="1"/>
    <col min="11789" max="11789" width="8.33203125" style="5" customWidth="1"/>
    <col min="11790" max="11790" width="8" style="5" customWidth="1"/>
    <col min="11791" max="11791" width="11.44140625" style="5" customWidth="1"/>
    <col min="11792" max="11792" width="7.44140625" style="5" customWidth="1"/>
    <col min="11793" max="11793" width="12.109375" style="5" customWidth="1"/>
    <col min="11794" max="11794" width="9.6640625" style="5" customWidth="1"/>
    <col min="11795" max="11795" width="13.109375" style="5" customWidth="1"/>
    <col min="11796" max="11796" width="7.44140625" style="5" customWidth="1"/>
    <col min="11797" max="11797" width="20.6640625" style="5" customWidth="1"/>
    <col min="11798" max="11798" width="0.44140625" style="5" customWidth="1"/>
    <col min="11799" max="11799" width="13.33203125" style="5" customWidth="1"/>
    <col min="11800" max="11800" width="7.33203125" style="5" customWidth="1"/>
    <col min="11801" max="11801" width="13.109375" style="5" customWidth="1"/>
    <col min="11802" max="11997" width="8.88671875" style="5"/>
    <col min="11998" max="11998" width="5.5546875" style="5" customWidth="1"/>
    <col min="11999" max="11999" width="29.44140625" style="5" customWidth="1"/>
    <col min="12000" max="12010" width="0" style="5" hidden="1" customWidth="1"/>
    <col min="12011" max="12011" width="14" style="5" customWidth="1"/>
    <col min="12012" max="12012" width="12.88671875" style="5" customWidth="1"/>
    <col min="12013" max="12013" width="13.88671875" style="5" customWidth="1"/>
    <col min="12014" max="12014" width="15" style="5" customWidth="1"/>
    <col min="12015" max="12015" width="12.88671875" style="5" customWidth="1"/>
    <col min="12016" max="12016" width="11.6640625" style="5" customWidth="1"/>
    <col min="12017" max="12017" width="13.88671875" style="5" customWidth="1"/>
    <col min="12018" max="12018" width="10.109375" style="5" customWidth="1"/>
    <col min="12019" max="12019" width="11.88671875" style="5" customWidth="1"/>
    <col min="12020" max="12020" width="10.44140625" style="5" customWidth="1"/>
    <col min="12021" max="12021" width="10.6640625" style="5" customWidth="1"/>
    <col min="12022" max="12022" width="11" style="5" customWidth="1"/>
    <col min="12023" max="12023" width="9.88671875" style="5" customWidth="1"/>
    <col min="12024" max="12024" width="12.88671875" style="5" customWidth="1"/>
    <col min="12025" max="12025" width="13" style="5" customWidth="1"/>
    <col min="12026" max="12026" width="15" style="5" customWidth="1"/>
    <col min="12027" max="12027" width="11.44140625" style="5" customWidth="1"/>
    <col min="12028" max="12028" width="12" style="5" customWidth="1"/>
    <col min="12029" max="12029" width="11.44140625" style="5" customWidth="1"/>
    <col min="12030" max="12030" width="13.33203125" style="5" customWidth="1"/>
    <col min="12031" max="12031" width="13.109375" style="5" customWidth="1"/>
    <col min="12032" max="12032" width="13" style="5" customWidth="1"/>
    <col min="12033" max="12033" width="14.6640625" style="5" customWidth="1"/>
    <col min="12034" max="12036" width="9.109375" style="5" customWidth="1"/>
    <col min="12037" max="12037" width="10.5546875" style="5" customWidth="1"/>
    <col min="12038" max="12039" width="9.44140625" style="5" customWidth="1"/>
    <col min="12040" max="12040" width="9.33203125" style="5" customWidth="1"/>
    <col min="12041" max="12041" width="9" style="5" customWidth="1"/>
    <col min="12042" max="12042" width="8.6640625" style="5" customWidth="1"/>
    <col min="12043" max="12043" width="9.44140625" style="5" customWidth="1"/>
    <col min="12044" max="12044" width="7.44140625" style="5" customWidth="1"/>
    <col min="12045" max="12045" width="8.33203125" style="5" customWidth="1"/>
    <col min="12046" max="12046" width="8" style="5" customWidth="1"/>
    <col min="12047" max="12047" width="11.44140625" style="5" customWidth="1"/>
    <col min="12048" max="12048" width="7.44140625" style="5" customWidth="1"/>
    <col min="12049" max="12049" width="12.109375" style="5" customWidth="1"/>
    <col min="12050" max="12050" width="9.6640625" style="5" customWidth="1"/>
    <col min="12051" max="12051" width="13.109375" style="5" customWidth="1"/>
    <col min="12052" max="12052" width="7.44140625" style="5" customWidth="1"/>
    <col min="12053" max="12053" width="20.6640625" style="5" customWidth="1"/>
    <col min="12054" max="12054" width="0.44140625" style="5" customWidth="1"/>
    <col min="12055" max="12055" width="13.33203125" style="5" customWidth="1"/>
    <col min="12056" max="12056" width="7.33203125" style="5" customWidth="1"/>
    <col min="12057" max="12057" width="13.109375" style="5" customWidth="1"/>
    <col min="12058" max="12253" width="8.88671875" style="5"/>
    <col min="12254" max="12254" width="5.5546875" style="5" customWidth="1"/>
    <col min="12255" max="12255" width="29.44140625" style="5" customWidth="1"/>
    <col min="12256" max="12266" width="0" style="5" hidden="1" customWidth="1"/>
    <col min="12267" max="12267" width="14" style="5" customWidth="1"/>
    <col min="12268" max="12268" width="12.88671875" style="5" customWidth="1"/>
    <col min="12269" max="12269" width="13.88671875" style="5" customWidth="1"/>
    <col min="12270" max="12270" width="15" style="5" customWidth="1"/>
    <col min="12271" max="12271" width="12.88671875" style="5" customWidth="1"/>
    <col min="12272" max="12272" width="11.6640625" style="5" customWidth="1"/>
    <col min="12273" max="12273" width="13.88671875" style="5" customWidth="1"/>
    <col min="12274" max="12274" width="10.109375" style="5" customWidth="1"/>
    <col min="12275" max="12275" width="11.88671875" style="5" customWidth="1"/>
    <col min="12276" max="12276" width="10.44140625" style="5" customWidth="1"/>
    <col min="12277" max="12277" width="10.6640625" style="5" customWidth="1"/>
    <col min="12278" max="12278" width="11" style="5" customWidth="1"/>
    <col min="12279" max="12279" width="9.88671875" style="5" customWidth="1"/>
    <col min="12280" max="12280" width="12.88671875" style="5" customWidth="1"/>
    <col min="12281" max="12281" width="13" style="5" customWidth="1"/>
    <col min="12282" max="12282" width="15" style="5" customWidth="1"/>
    <col min="12283" max="12283" width="11.44140625" style="5" customWidth="1"/>
    <col min="12284" max="12284" width="12" style="5" customWidth="1"/>
    <col min="12285" max="12285" width="11.44140625" style="5" customWidth="1"/>
    <col min="12286" max="12286" width="13.33203125" style="5" customWidth="1"/>
    <col min="12287" max="12287" width="13.109375" style="5" customWidth="1"/>
    <col min="12288" max="12288" width="13" style="5" customWidth="1"/>
    <col min="12289" max="12289" width="14.6640625" style="5" customWidth="1"/>
    <col min="12290" max="12292" width="9.109375" style="5" customWidth="1"/>
    <col min="12293" max="12293" width="10.5546875" style="5" customWidth="1"/>
    <col min="12294" max="12295" width="9.44140625" style="5" customWidth="1"/>
    <col min="12296" max="12296" width="9.33203125" style="5" customWidth="1"/>
    <col min="12297" max="12297" width="9" style="5" customWidth="1"/>
    <col min="12298" max="12298" width="8.6640625" style="5" customWidth="1"/>
    <col min="12299" max="12299" width="9.44140625" style="5" customWidth="1"/>
    <col min="12300" max="12300" width="7.44140625" style="5" customWidth="1"/>
    <col min="12301" max="12301" width="8.33203125" style="5" customWidth="1"/>
    <col min="12302" max="12302" width="8" style="5" customWidth="1"/>
    <col min="12303" max="12303" width="11.44140625" style="5" customWidth="1"/>
    <col min="12304" max="12304" width="7.44140625" style="5" customWidth="1"/>
    <col min="12305" max="12305" width="12.109375" style="5" customWidth="1"/>
    <col min="12306" max="12306" width="9.6640625" style="5" customWidth="1"/>
    <col min="12307" max="12307" width="13.109375" style="5" customWidth="1"/>
    <col min="12308" max="12308" width="7.44140625" style="5" customWidth="1"/>
    <col min="12309" max="12309" width="20.6640625" style="5" customWidth="1"/>
    <col min="12310" max="12310" width="0.44140625" style="5" customWidth="1"/>
    <col min="12311" max="12311" width="13.33203125" style="5" customWidth="1"/>
    <col min="12312" max="12312" width="7.33203125" style="5" customWidth="1"/>
    <col min="12313" max="12313" width="13.109375" style="5" customWidth="1"/>
    <col min="12314" max="12509" width="8.88671875" style="5"/>
    <col min="12510" max="12510" width="5.5546875" style="5" customWidth="1"/>
    <col min="12511" max="12511" width="29.44140625" style="5" customWidth="1"/>
    <col min="12512" max="12522" width="0" style="5" hidden="1" customWidth="1"/>
    <col min="12523" max="12523" width="14" style="5" customWidth="1"/>
    <col min="12524" max="12524" width="12.88671875" style="5" customWidth="1"/>
    <col min="12525" max="12525" width="13.88671875" style="5" customWidth="1"/>
    <col min="12526" max="12526" width="15" style="5" customWidth="1"/>
    <col min="12527" max="12527" width="12.88671875" style="5" customWidth="1"/>
    <col min="12528" max="12528" width="11.6640625" style="5" customWidth="1"/>
    <col min="12529" max="12529" width="13.88671875" style="5" customWidth="1"/>
    <col min="12530" max="12530" width="10.109375" style="5" customWidth="1"/>
    <col min="12531" max="12531" width="11.88671875" style="5" customWidth="1"/>
    <col min="12532" max="12532" width="10.44140625" style="5" customWidth="1"/>
    <col min="12533" max="12533" width="10.6640625" style="5" customWidth="1"/>
    <col min="12534" max="12534" width="11" style="5" customWidth="1"/>
    <col min="12535" max="12535" width="9.88671875" style="5" customWidth="1"/>
    <col min="12536" max="12536" width="12.88671875" style="5" customWidth="1"/>
    <col min="12537" max="12537" width="13" style="5" customWidth="1"/>
    <col min="12538" max="12538" width="15" style="5" customWidth="1"/>
    <col min="12539" max="12539" width="11.44140625" style="5" customWidth="1"/>
    <col min="12540" max="12540" width="12" style="5" customWidth="1"/>
    <col min="12541" max="12541" width="11.44140625" style="5" customWidth="1"/>
    <col min="12542" max="12542" width="13.33203125" style="5" customWidth="1"/>
    <col min="12543" max="12543" width="13.109375" style="5" customWidth="1"/>
    <col min="12544" max="12544" width="13" style="5" customWidth="1"/>
    <col min="12545" max="12545" width="14.6640625" style="5" customWidth="1"/>
    <col min="12546" max="12548" width="9.109375" style="5" customWidth="1"/>
    <col min="12549" max="12549" width="10.5546875" style="5" customWidth="1"/>
    <col min="12550" max="12551" width="9.44140625" style="5" customWidth="1"/>
    <col min="12552" max="12552" width="9.33203125" style="5" customWidth="1"/>
    <col min="12553" max="12553" width="9" style="5" customWidth="1"/>
    <col min="12554" max="12554" width="8.6640625" style="5" customWidth="1"/>
    <col min="12555" max="12555" width="9.44140625" style="5" customWidth="1"/>
    <col min="12556" max="12556" width="7.44140625" style="5" customWidth="1"/>
    <col min="12557" max="12557" width="8.33203125" style="5" customWidth="1"/>
    <col min="12558" max="12558" width="8" style="5" customWidth="1"/>
    <col min="12559" max="12559" width="11.44140625" style="5" customWidth="1"/>
    <col min="12560" max="12560" width="7.44140625" style="5" customWidth="1"/>
    <col min="12561" max="12561" width="12.109375" style="5" customWidth="1"/>
    <col min="12562" max="12562" width="9.6640625" style="5" customWidth="1"/>
    <col min="12563" max="12563" width="13.109375" style="5" customWidth="1"/>
    <col min="12564" max="12564" width="7.44140625" style="5" customWidth="1"/>
    <col min="12565" max="12565" width="20.6640625" style="5" customWidth="1"/>
    <col min="12566" max="12566" width="0.44140625" style="5" customWidth="1"/>
    <col min="12567" max="12567" width="13.33203125" style="5" customWidth="1"/>
    <col min="12568" max="12568" width="7.33203125" style="5" customWidth="1"/>
    <col min="12569" max="12569" width="13.109375" style="5" customWidth="1"/>
    <col min="12570" max="12765" width="8.88671875" style="5"/>
    <col min="12766" max="12766" width="5.5546875" style="5" customWidth="1"/>
    <col min="12767" max="12767" width="29.44140625" style="5" customWidth="1"/>
    <col min="12768" max="12778" width="0" style="5" hidden="1" customWidth="1"/>
    <col min="12779" max="12779" width="14" style="5" customWidth="1"/>
    <col min="12780" max="12780" width="12.88671875" style="5" customWidth="1"/>
    <col min="12781" max="12781" width="13.88671875" style="5" customWidth="1"/>
    <col min="12782" max="12782" width="15" style="5" customWidth="1"/>
    <col min="12783" max="12783" width="12.88671875" style="5" customWidth="1"/>
    <col min="12784" max="12784" width="11.6640625" style="5" customWidth="1"/>
    <col min="12785" max="12785" width="13.88671875" style="5" customWidth="1"/>
    <col min="12786" max="12786" width="10.109375" style="5" customWidth="1"/>
    <col min="12787" max="12787" width="11.88671875" style="5" customWidth="1"/>
    <col min="12788" max="12788" width="10.44140625" style="5" customWidth="1"/>
    <col min="12789" max="12789" width="10.6640625" style="5" customWidth="1"/>
    <col min="12790" max="12790" width="11" style="5" customWidth="1"/>
    <col min="12791" max="12791" width="9.88671875" style="5" customWidth="1"/>
    <col min="12792" max="12792" width="12.88671875" style="5" customWidth="1"/>
    <col min="12793" max="12793" width="13" style="5" customWidth="1"/>
    <col min="12794" max="12794" width="15" style="5" customWidth="1"/>
    <col min="12795" max="12795" width="11.44140625" style="5" customWidth="1"/>
    <col min="12796" max="12796" width="12" style="5" customWidth="1"/>
    <col min="12797" max="12797" width="11.44140625" style="5" customWidth="1"/>
    <col min="12798" max="12798" width="13.33203125" style="5" customWidth="1"/>
    <col min="12799" max="12799" width="13.109375" style="5" customWidth="1"/>
    <col min="12800" max="12800" width="13" style="5" customWidth="1"/>
    <col min="12801" max="12801" width="14.6640625" style="5" customWidth="1"/>
    <col min="12802" max="12804" width="9.109375" style="5" customWidth="1"/>
    <col min="12805" max="12805" width="10.5546875" style="5" customWidth="1"/>
    <col min="12806" max="12807" width="9.44140625" style="5" customWidth="1"/>
    <col min="12808" max="12808" width="9.33203125" style="5" customWidth="1"/>
    <col min="12809" max="12809" width="9" style="5" customWidth="1"/>
    <col min="12810" max="12810" width="8.6640625" style="5" customWidth="1"/>
    <col min="12811" max="12811" width="9.44140625" style="5" customWidth="1"/>
    <col min="12812" max="12812" width="7.44140625" style="5" customWidth="1"/>
    <col min="12813" max="12813" width="8.33203125" style="5" customWidth="1"/>
    <col min="12814" max="12814" width="8" style="5" customWidth="1"/>
    <col min="12815" max="12815" width="11.44140625" style="5" customWidth="1"/>
    <col min="12816" max="12816" width="7.44140625" style="5" customWidth="1"/>
    <col min="12817" max="12817" width="12.109375" style="5" customWidth="1"/>
    <col min="12818" max="12818" width="9.6640625" style="5" customWidth="1"/>
    <col min="12819" max="12819" width="13.109375" style="5" customWidth="1"/>
    <col min="12820" max="12820" width="7.44140625" style="5" customWidth="1"/>
    <col min="12821" max="12821" width="20.6640625" style="5" customWidth="1"/>
    <col min="12822" max="12822" width="0.44140625" style="5" customWidth="1"/>
    <col min="12823" max="12823" width="13.33203125" style="5" customWidth="1"/>
    <col min="12824" max="12824" width="7.33203125" style="5" customWidth="1"/>
    <col min="12825" max="12825" width="13.109375" style="5" customWidth="1"/>
    <col min="12826" max="13021" width="8.88671875" style="5"/>
    <col min="13022" max="13022" width="5.5546875" style="5" customWidth="1"/>
    <col min="13023" max="13023" width="29.44140625" style="5" customWidth="1"/>
    <col min="13024" max="13034" width="0" style="5" hidden="1" customWidth="1"/>
    <col min="13035" max="13035" width="14" style="5" customWidth="1"/>
    <col min="13036" max="13036" width="12.88671875" style="5" customWidth="1"/>
    <col min="13037" max="13037" width="13.88671875" style="5" customWidth="1"/>
    <col min="13038" max="13038" width="15" style="5" customWidth="1"/>
    <col min="13039" max="13039" width="12.88671875" style="5" customWidth="1"/>
    <col min="13040" max="13040" width="11.6640625" style="5" customWidth="1"/>
    <col min="13041" max="13041" width="13.88671875" style="5" customWidth="1"/>
    <col min="13042" max="13042" width="10.109375" style="5" customWidth="1"/>
    <col min="13043" max="13043" width="11.88671875" style="5" customWidth="1"/>
    <col min="13044" max="13044" width="10.44140625" style="5" customWidth="1"/>
    <col min="13045" max="13045" width="10.6640625" style="5" customWidth="1"/>
    <col min="13046" max="13046" width="11" style="5" customWidth="1"/>
    <col min="13047" max="13047" width="9.88671875" style="5" customWidth="1"/>
    <col min="13048" max="13048" width="12.88671875" style="5" customWidth="1"/>
    <col min="13049" max="13049" width="13" style="5" customWidth="1"/>
    <col min="13050" max="13050" width="15" style="5" customWidth="1"/>
    <col min="13051" max="13051" width="11.44140625" style="5" customWidth="1"/>
    <col min="13052" max="13052" width="12" style="5" customWidth="1"/>
    <col min="13053" max="13053" width="11.44140625" style="5" customWidth="1"/>
    <col min="13054" max="13054" width="13.33203125" style="5" customWidth="1"/>
    <col min="13055" max="13055" width="13.109375" style="5" customWidth="1"/>
    <col min="13056" max="13056" width="13" style="5" customWidth="1"/>
    <col min="13057" max="13057" width="14.6640625" style="5" customWidth="1"/>
    <col min="13058" max="13060" width="9.109375" style="5" customWidth="1"/>
    <col min="13061" max="13061" width="10.5546875" style="5" customWidth="1"/>
    <col min="13062" max="13063" width="9.44140625" style="5" customWidth="1"/>
    <col min="13064" max="13064" width="9.33203125" style="5" customWidth="1"/>
    <col min="13065" max="13065" width="9" style="5" customWidth="1"/>
    <col min="13066" max="13066" width="8.6640625" style="5" customWidth="1"/>
    <col min="13067" max="13067" width="9.44140625" style="5" customWidth="1"/>
    <col min="13068" max="13068" width="7.44140625" style="5" customWidth="1"/>
    <col min="13069" max="13069" width="8.33203125" style="5" customWidth="1"/>
    <col min="13070" max="13070" width="8" style="5" customWidth="1"/>
    <col min="13071" max="13071" width="11.44140625" style="5" customWidth="1"/>
    <col min="13072" max="13072" width="7.44140625" style="5" customWidth="1"/>
    <col min="13073" max="13073" width="12.109375" style="5" customWidth="1"/>
    <col min="13074" max="13074" width="9.6640625" style="5" customWidth="1"/>
    <col min="13075" max="13075" width="13.109375" style="5" customWidth="1"/>
    <col min="13076" max="13076" width="7.44140625" style="5" customWidth="1"/>
    <col min="13077" max="13077" width="20.6640625" style="5" customWidth="1"/>
    <col min="13078" max="13078" width="0.44140625" style="5" customWidth="1"/>
    <col min="13079" max="13079" width="13.33203125" style="5" customWidth="1"/>
    <col min="13080" max="13080" width="7.33203125" style="5" customWidth="1"/>
    <col min="13081" max="13081" width="13.109375" style="5" customWidth="1"/>
    <col min="13082" max="13277" width="8.88671875" style="5"/>
    <col min="13278" max="13278" width="5.5546875" style="5" customWidth="1"/>
    <col min="13279" max="13279" width="29.44140625" style="5" customWidth="1"/>
    <col min="13280" max="13290" width="0" style="5" hidden="1" customWidth="1"/>
    <col min="13291" max="13291" width="14" style="5" customWidth="1"/>
    <col min="13292" max="13292" width="12.88671875" style="5" customWidth="1"/>
    <col min="13293" max="13293" width="13.88671875" style="5" customWidth="1"/>
    <col min="13294" max="13294" width="15" style="5" customWidth="1"/>
    <col min="13295" max="13295" width="12.88671875" style="5" customWidth="1"/>
    <col min="13296" max="13296" width="11.6640625" style="5" customWidth="1"/>
    <col min="13297" max="13297" width="13.88671875" style="5" customWidth="1"/>
    <col min="13298" max="13298" width="10.109375" style="5" customWidth="1"/>
    <col min="13299" max="13299" width="11.88671875" style="5" customWidth="1"/>
    <col min="13300" max="13300" width="10.44140625" style="5" customWidth="1"/>
    <col min="13301" max="13301" width="10.6640625" style="5" customWidth="1"/>
    <col min="13302" max="13302" width="11" style="5" customWidth="1"/>
    <col min="13303" max="13303" width="9.88671875" style="5" customWidth="1"/>
    <col min="13304" max="13304" width="12.88671875" style="5" customWidth="1"/>
    <col min="13305" max="13305" width="13" style="5" customWidth="1"/>
    <col min="13306" max="13306" width="15" style="5" customWidth="1"/>
    <col min="13307" max="13307" width="11.44140625" style="5" customWidth="1"/>
    <col min="13308" max="13308" width="12" style="5" customWidth="1"/>
    <col min="13309" max="13309" width="11.44140625" style="5" customWidth="1"/>
    <col min="13310" max="13310" width="13.33203125" style="5" customWidth="1"/>
    <col min="13311" max="13311" width="13.109375" style="5" customWidth="1"/>
    <col min="13312" max="13312" width="13" style="5" customWidth="1"/>
    <col min="13313" max="13313" width="14.6640625" style="5" customWidth="1"/>
    <col min="13314" max="13316" width="9.109375" style="5" customWidth="1"/>
    <col min="13317" max="13317" width="10.5546875" style="5" customWidth="1"/>
    <col min="13318" max="13319" width="9.44140625" style="5" customWidth="1"/>
    <col min="13320" max="13320" width="9.33203125" style="5" customWidth="1"/>
    <col min="13321" max="13321" width="9" style="5" customWidth="1"/>
    <col min="13322" max="13322" width="8.6640625" style="5" customWidth="1"/>
    <col min="13323" max="13323" width="9.44140625" style="5" customWidth="1"/>
    <col min="13324" max="13324" width="7.44140625" style="5" customWidth="1"/>
    <col min="13325" max="13325" width="8.33203125" style="5" customWidth="1"/>
    <col min="13326" max="13326" width="8" style="5" customWidth="1"/>
    <col min="13327" max="13327" width="11.44140625" style="5" customWidth="1"/>
    <col min="13328" max="13328" width="7.44140625" style="5" customWidth="1"/>
    <col min="13329" max="13329" width="12.109375" style="5" customWidth="1"/>
    <col min="13330" max="13330" width="9.6640625" style="5" customWidth="1"/>
    <col min="13331" max="13331" width="13.109375" style="5" customWidth="1"/>
    <col min="13332" max="13332" width="7.44140625" style="5" customWidth="1"/>
    <col min="13333" max="13333" width="20.6640625" style="5" customWidth="1"/>
    <col min="13334" max="13334" width="0.44140625" style="5" customWidth="1"/>
    <col min="13335" max="13335" width="13.33203125" style="5" customWidth="1"/>
    <col min="13336" max="13336" width="7.33203125" style="5" customWidth="1"/>
    <col min="13337" max="13337" width="13.109375" style="5" customWidth="1"/>
    <col min="13338" max="13533" width="8.88671875" style="5"/>
    <col min="13534" max="13534" width="5.5546875" style="5" customWidth="1"/>
    <col min="13535" max="13535" width="29.44140625" style="5" customWidth="1"/>
    <col min="13536" max="13546" width="0" style="5" hidden="1" customWidth="1"/>
    <col min="13547" max="13547" width="14" style="5" customWidth="1"/>
    <col min="13548" max="13548" width="12.88671875" style="5" customWidth="1"/>
    <col min="13549" max="13549" width="13.88671875" style="5" customWidth="1"/>
    <col min="13550" max="13550" width="15" style="5" customWidth="1"/>
    <col min="13551" max="13551" width="12.88671875" style="5" customWidth="1"/>
    <col min="13552" max="13552" width="11.6640625" style="5" customWidth="1"/>
    <col min="13553" max="13553" width="13.88671875" style="5" customWidth="1"/>
    <col min="13554" max="13554" width="10.109375" style="5" customWidth="1"/>
    <col min="13555" max="13555" width="11.88671875" style="5" customWidth="1"/>
    <col min="13556" max="13556" width="10.44140625" style="5" customWidth="1"/>
    <col min="13557" max="13557" width="10.6640625" style="5" customWidth="1"/>
    <col min="13558" max="13558" width="11" style="5" customWidth="1"/>
    <col min="13559" max="13559" width="9.88671875" style="5" customWidth="1"/>
    <col min="13560" max="13560" width="12.88671875" style="5" customWidth="1"/>
    <col min="13561" max="13561" width="13" style="5" customWidth="1"/>
    <col min="13562" max="13562" width="15" style="5" customWidth="1"/>
    <col min="13563" max="13563" width="11.44140625" style="5" customWidth="1"/>
    <col min="13564" max="13564" width="12" style="5" customWidth="1"/>
    <col min="13565" max="13565" width="11.44140625" style="5" customWidth="1"/>
    <col min="13566" max="13566" width="13.33203125" style="5" customWidth="1"/>
    <col min="13567" max="13567" width="13.109375" style="5" customWidth="1"/>
    <col min="13568" max="13568" width="13" style="5" customWidth="1"/>
    <col min="13569" max="13569" width="14.6640625" style="5" customWidth="1"/>
    <col min="13570" max="13572" width="9.109375" style="5" customWidth="1"/>
    <col min="13573" max="13573" width="10.5546875" style="5" customWidth="1"/>
    <col min="13574" max="13575" width="9.44140625" style="5" customWidth="1"/>
    <col min="13576" max="13576" width="9.33203125" style="5" customWidth="1"/>
    <col min="13577" max="13577" width="9" style="5" customWidth="1"/>
    <col min="13578" max="13578" width="8.6640625" style="5" customWidth="1"/>
    <col min="13579" max="13579" width="9.44140625" style="5" customWidth="1"/>
    <col min="13580" max="13580" width="7.44140625" style="5" customWidth="1"/>
    <col min="13581" max="13581" width="8.33203125" style="5" customWidth="1"/>
    <col min="13582" max="13582" width="8" style="5" customWidth="1"/>
    <col min="13583" max="13583" width="11.44140625" style="5" customWidth="1"/>
    <col min="13584" max="13584" width="7.44140625" style="5" customWidth="1"/>
    <col min="13585" max="13585" width="12.109375" style="5" customWidth="1"/>
    <col min="13586" max="13586" width="9.6640625" style="5" customWidth="1"/>
    <col min="13587" max="13587" width="13.109375" style="5" customWidth="1"/>
    <col min="13588" max="13588" width="7.44140625" style="5" customWidth="1"/>
    <col min="13589" max="13589" width="20.6640625" style="5" customWidth="1"/>
    <col min="13590" max="13590" width="0.44140625" style="5" customWidth="1"/>
    <col min="13591" max="13591" width="13.33203125" style="5" customWidth="1"/>
    <col min="13592" max="13592" width="7.33203125" style="5" customWidth="1"/>
    <col min="13593" max="13593" width="13.109375" style="5" customWidth="1"/>
    <col min="13594" max="13789" width="8.88671875" style="5"/>
    <col min="13790" max="13790" width="5.5546875" style="5" customWidth="1"/>
    <col min="13791" max="13791" width="29.44140625" style="5" customWidth="1"/>
    <col min="13792" max="13802" width="0" style="5" hidden="1" customWidth="1"/>
    <col min="13803" max="13803" width="14" style="5" customWidth="1"/>
    <col min="13804" max="13804" width="12.88671875" style="5" customWidth="1"/>
    <col min="13805" max="13805" width="13.88671875" style="5" customWidth="1"/>
    <col min="13806" max="13806" width="15" style="5" customWidth="1"/>
    <col min="13807" max="13807" width="12.88671875" style="5" customWidth="1"/>
    <col min="13808" max="13808" width="11.6640625" style="5" customWidth="1"/>
    <col min="13809" max="13809" width="13.88671875" style="5" customWidth="1"/>
    <col min="13810" max="13810" width="10.109375" style="5" customWidth="1"/>
    <col min="13811" max="13811" width="11.88671875" style="5" customWidth="1"/>
    <col min="13812" max="13812" width="10.44140625" style="5" customWidth="1"/>
    <col min="13813" max="13813" width="10.6640625" style="5" customWidth="1"/>
    <col min="13814" max="13814" width="11" style="5" customWidth="1"/>
    <col min="13815" max="13815" width="9.88671875" style="5" customWidth="1"/>
    <col min="13816" max="13816" width="12.88671875" style="5" customWidth="1"/>
    <col min="13817" max="13817" width="13" style="5" customWidth="1"/>
    <col min="13818" max="13818" width="15" style="5" customWidth="1"/>
    <col min="13819" max="13819" width="11.44140625" style="5" customWidth="1"/>
    <col min="13820" max="13820" width="12" style="5" customWidth="1"/>
    <col min="13821" max="13821" width="11.44140625" style="5" customWidth="1"/>
    <col min="13822" max="13822" width="13.33203125" style="5" customWidth="1"/>
    <col min="13823" max="13823" width="13.109375" style="5" customWidth="1"/>
    <col min="13824" max="13824" width="13" style="5" customWidth="1"/>
    <col min="13825" max="13825" width="14.6640625" style="5" customWidth="1"/>
    <col min="13826" max="13828" width="9.109375" style="5" customWidth="1"/>
    <col min="13829" max="13829" width="10.5546875" style="5" customWidth="1"/>
    <col min="13830" max="13831" width="9.44140625" style="5" customWidth="1"/>
    <col min="13832" max="13832" width="9.33203125" style="5" customWidth="1"/>
    <col min="13833" max="13833" width="9" style="5" customWidth="1"/>
    <col min="13834" max="13834" width="8.6640625" style="5" customWidth="1"/>
    <col min="13835" max="13835" width="9.44140625" style="5" customWidth="1"/>
    <col min="13836" max="13836" width="7.44140625" style="5" customWidth="1"/>
    <col min="13837" max="13837" width="8.33203125" style="5" customWidth="1"/>
    <col min="13838" max="13838" width="8" style="5" customWidth="1"/>
    <col min="13839" max="13839" width="11.44140625" style="5" customWidth="1"/>
    <col min="13840" max="13840" width="7.44140625" style="5" customWidth="1"/>
    <col min="13841" max="13841" width="12.109375" style="5" customWidth="1"/>
    <col min="13842" max="13842" width="9.6640625" style="5" customWidth="1"/>
    <col min="13843" max="13843" width="13.109375" style="5" customWidth="1"/>
    <col min="13844" max="13844" width="7.44140625" style="5" customWidth="1"/>
    <col min="13845" max="13845" width="20.6640625" style="5" customWidth="1"/>
    <col min="13846" max="13846" width="0.44140625" style="5" customWidth="1"/>
    <col min="13847" max="13847" width="13.33203125" style="5" customWidth="1"/>
    <col min="13848" max="13848" width="7.33203125" style="5" customWidth="1"/>
    <col min="13849" max="13849" width="13.109375" style="5" customWidth="1"/>
    <col min="13850" max="14045" width="8.88671875" style="5"/>
    <col min="14046" max="14046" width="5.5546875" style="5" customWidth="1"/>
    <col min="14047" max="14047" width="29.44140625" style="5" customWidth="1"/>
    <col min="14048" max="14058" width="0" style="5" hidden="1" customWidth="1"/>
    <col min="14059" max="14059" width="14" style="5" customWidth="1"/>
    <col min="14060" max="14060" width="12.88671875" style="5" customWidth="1"/>
    <col min="14061" max="14061" width="13.88671875" style="5" customWidth="1"/>
    <col min="14062" max="14062" width="15" style="5" customWidth="1"/>
    <col min="14063" max="14063" width="12.88671875" style="5" customWidth="1"/>
    <col min="14064" max="14064" width="11.6640625" style="5" customWidth="1"/>
    <col min="14065" max="14065" width="13.88671875" style="5" customWidth="1"/>
    <col min="14066" max="14066" width="10.109375" style="5" customWidth="1"/>
    <col min="14067" max="14067" width="11.88671875" style="5" customWidth="1"/>
    <col min="14068" max="14068" width="10.44140625" style="5" customWidth="1"/>
    <col min="14069" max="14069" width="10.6640625" style="5" customWidth="1"/>
    <col min="14070" max="14070" width="11" style="5" customWidth="1"/>
    <col min="14071" max="14071" width="9.88671875" style="5" customWidth="1"/>
    <col min="14072" max="14072" width="12.88671875" style="5" customWidth="1"/>
    <col min="14073" max="14073" width="13" style="5" customWidth="1"/>
    <col min="14074" max="14074" width="15" style="5" customWidth="1"/>
    <col min="14075" max="14075" width="11.44140625" style="5" customWidth="1"/>
    <col min="14076" max="14076" width="12" style="5" customWidth="1"/>
    <col min="14077" max="14077" width="11.44140625" style="5" customWidth="1"/>
    <col min="14078" max="14078" width="13.33203125" style="5" customWidth="1"/>
    <col min="14079" max="14079" width="13.109375" style="5" customWidth="1"/>
    <col min="14080" max="14080" width="13" style="5" customWidth="1"/>
    <col min="14081" max="14081" width="14.6640625" style="5" customWidth="1"/>
    <col min="14082" max="14084" width="9.109375" style="5" customWidth="1"/>
    <col min="14085" max="14085" width="10.5546875" style="5" customWidth="1"/>
    <col min="14086" max="14087" width="9.44140625" style="5" customWidth="1"/>
    <col min="14088" max="14088" width="9.33203125" style="5" customWidth="1"/>
    <col min="14089" max="14089" width="9" style="5" customWidth="1"/>
    <col min="14090" max="14090" width="8.6640625" style="5" customWidth="1"/>
    <col min="14091" max="14091" width="9.44140625" style="5" customWidth="1"/>
    <col min="14092" max="14092" width="7.44140625" style="5" customWidth="1"/>
    <col min="14093" max="14093" width="8.33203125" style="5" customWidth="1"/>
    <col min="14094" max="14094" width="8" style="5" customWidth="1"/>
    <col min="14095" max="14095" width="11.44140625" style="5" customWidth="1"/>
    <col min="14096" max="14096" width="7.44140625" style="5" customWidth="1"/>
    <col min="14097" max="14097" width="12.109375" style="5" customWidth="1"/>
    <col min="14098" max="14098" width="9.6640625" style="5" customWidth="1"/>
    <col min="14099" max="14099" width="13.109375" style="5" customWidth="1"/>
    <col min="14100" max="14100" width="7.44140625" style="5" customWidth="1"/>
    <col min="14101" max="14101" width="20.6640625" style="5" customWidth="1"/>
    <col min="14102" max="14102" width="0.44140625" style="5" customWidth="1"/>
    <col min="14103" max="14103" width="13.33203125" style="5" customWidth="1"/>
    <col min="14104" max="14104" width="7.33203125" style="5" customWidth="1"/>
    <col min="14105" max="14105" width="13.109375" style="5" customWidth="1"/>
    <col min="14106" max="14301" width="8.88671875" style="5"/>
    <col min="14302" max="14302" width="5.5546875" style="5" customWidth="1"/>
    <col min="14303" max="14303" width="29.44140625" style="5" customWidth="1"/>
    <col min="14304" max="14314" width="0" style="5" hidden="1" customWidth="1"/>
    <col min="14315" max="14315" width="14" style="5" customWidth="1"/>
    <col min="14316" max="14316" width="12.88671875" style="5" customWidth="1"/>
    <col min="14317" max="14317" width="13.88671875" style="5" customWidth="1"/>
    <col min="14318" max="14318" width="15" style="5" customWidth="1"/>
    <col min="14319" max="14319" width="12.88671875" style="5" customWidth="1"/>
    <col min="14320" max="14320" width="11.6640625" style="5" customWidth="1"/>
    <col min="14321" max="14321" width="13.88671875" style="5" customWidth="1"/>
    <col min="14322" max="14322" width="10.109375" style="5" customWidth="1"/>
    <col min="14323" max="14323" width="11.88671875" style="5" customWidth="1"/>
    <col min="14324" max="14324" width="10.44140625" style="5" customWidth="1"/>
    <col min="14325" max="14325" width="10.6640625" style="5" customWidth="1"/>
    <col min="14326" max="14326" width="11" style="5" customWidth="1"/>
    <col min="14327" max="14327" width="9.88671875" style="5" customWidth="1"/>
    <col min="14328" max="14328" width="12.88671875" style="5" customWidth="1"/>
    <col min="14329" max="14329" width="13" style="5" customWidth="1"/>
    <col min="14330" max="14330" width="15" style="5" customWidth="1"/>
    <col min="14331" max="14331" width="11.44140625" style="5" customWidth="1"/>
    <col min="14332" max="14332" width="12" style="5" customWidth="1"/>
    <col min="14333" max="14333" width="11.44140625" style="5" customWidth="1"/>
    <col min="14334" max="14334" width="13.33203125" style="5" customWidth="1"/>
    <col min="14335" max="14335" width="13.109375" style="5" customWidth="1"/>
    <col min="14336" max="14336" width="13" style="5" customWidth="1"/>
    <col min="14337" max="14337" width="14.6640625" style="5" customWidth="1"/>
    <col min="14338" max="14340" width="9.109375" style="5" customWidth="1"/>
    <col min="14341" max="14341" width="10.5546875" style="5" customWidth="1"/>
    <col min="14342" max="14343" width="9.44140625" style="5" customWidth="1"/>
    <col min="14344" max="14344" width="9.33203125" style="5" customWidth="1"/>
    <col min="14345" max="14345" width="9" style="5" customWidth="1"/>
    <col min="14346" max="14346" width="8.6640625" style="5" customWidth="1"/>
    <col min="14347" max="14347" width="9.44140625" style="5" customWidth="1"/>
    <col min="14348" max="14348" width="7.44140625" style="5" customWidth="1"/>
    <col min="14349" max="14349" width="8.33203125" style="5" customWidth="1"/>
    <col min="14350" max="14350" width="8" style="5" customWidth="1"/>
    <col min="14351" max="14351" width="11.44140625" style="5" customWidth="1"/>
    <col min="14352" max="14352" width="7.44140625" style="5" customWidth="1"/>
    <col min="14353" max="14353" width="12.109375" style="5" customWidth="1"/>
    <col min="14354" max="14354" width="9.6640625" style="5" customWidth="1"/>
    <col min="14355" max="14355" width="13.109375" style="5" customWidth="1"/>
    <col min="14356" max="14356" width="7.44140625" style="5" customWidth="1"/>
    <col min="14357" max="14357" width="20.6640625" style="5" customWidth="1"/>
    <col min="14358" max="14358" width="0.44140625" style="5" customWidth="1"/>
    <col min="14359" max="14359" width="13.33203125" style="5" customWidth="1"/>
    <col min="14360" max="14360" width="7.33203125" style="5" customWidth="1"/>
    <col min="14361" max="14361" width="13.109375" style="5" customWidth="1"/>
    <col min="14362" max="14557" width="8.88671875" style="5"/>
    <col min="14558" max="14558" width="5.5546875" style="5" customWidth="1"/>
    <col min="14559" max="14559" width="29.44140625" style="5" customWidth="1"/>
    <col min="14560" max="14570" width="0" style="5" hidden="1" customWidth="1"/>
    <col min="14571" max="14571" width="14" style="5" customWidth="1"/>
    <col min="14572" max="14572" width="12.88671875" style="5" customWidth="1"/>
    <col min="14573" max="14573" width="13.88671875" style="5" customWidth="1"/>
    <col min="14574" max="14574" width="15" style="5" customWidth="1"/>
    <col min="14575" max="14575" width="12.88671875" style="5" customWidth="1"/>
    <col min="14576" max="14576" width="11.6640625" style="5" customWidth="1"/>
    <col min="14577" max="14577" width="13.88671875" style="5" customWidth="1"/>
    <col min="14578" max="14578" width="10.109375" style="5" customWidth="1"/>
    <col min="14579" max="14579" width="11.88671875" style="5" customWidth="1"/>
    <col min="14580" max="14580" width="10.44140625" style="5" customWidth="1"/>
    <col min="14581" max="14581" width="10.6640625" style="5" customWidth="1"/>
    <col min="14582" max="14582" width="11" style="5" customWidth="1"/>
    <col min="14583" max="14583" width="9.88671875" style="5" customWidth="1"/>
    <col min="14584" max="14584" width="12.88671875" style="5" customWidth="1"/>
    <col min="14585" max="14585" width="13" style="5" customWidth="1"/>
    <col min="14586" max="14586" width="15" style="5" customWidth="1"/>
    <col min="14587" max="14587" width="11.44140625" style="5" customWidth="1"/>
    <col min="14588" max="14588" width="12" style="5" customWidth="1"/>
    <col min="14589" max="14589" width="11.44140625" style="5" customWidth="1"/>
    <col min="14590" max="14590" width="13.33203125" style="5" customWidth="1"/>
    <col min="14591" max="14591" width="13.109375" style="5" customWidth="1"/>
    <col min="14592" max="14592" width="13" style="5" customWidth="1"/>
    <col min="14593" max="14593" width="14.6640625" style="5" customWidth="1"/>
    <col min="14594" max="14596" width="9.109375" style="5" customWidth="1"/>
    <col min="14597" max="14597" width="10.5546875" style="5" customWidth="1"/>
    <col min="14598" max="14599" width="9.44140625" style="5" customWidth="1"/>
    <col min="14600" max="14600" width="9.33203125" style="5" customWidth="1"/>
    <col min="14601" max="14601" width="9" style="5" customWidth="1"/>
    <col min="14602" max="14602" width="8.6640625" style="5" customWidth="1"/>
    <col min="14603" max="14603" width="9.44140625" style="5" customWidth="1"/>
    <col min="14604" max="14604" width="7.44140625" style="5" customWidth="1"/>
    <col min="14605" max="14605" width="8.33203125" style="5" customWidth="1"/>
    <col min="14606" max="14606" width="8" style="5" customWidth="1"/>
    <col min="14607" max="14607" width="11.44140625" style="5" customWidth="1"/>
    <col min="14608" max="14608" width="7.44140625" style="5" customWidth="1"/>
    <col min="14609" max="14609" width="12.109375" style="5" customWidth="1"/>
    <col min="14610" max="14610" width="9.6640625" style="5" customWidth="1"/>
    <col min="14611" max="14611" width="13.109375" style="5" customWidth="1"/>
    <col min="14612" max="14612" width="7.44140625" style="5" customWidth="1"/>
    <col min="14613" max="14613" width="20.6640625" style="5" customWidth="1"/>
    <col min="14614" max="14614" width="0.44140625" style="5" customWidth="1"/>
    <col min="14615" max="14615" width="13.33203125" style="5" customWidth="1"/>
    <col min="14616" max="14616" width="7.33203125" style="5" customWidth="1"/>
    <col min="14617" max="14617" width="13.109375" style="5" customWidth="1"/>
    <col min="14618" max="14813" width="8.88671875" style="5"/>
    <col min="14814" max="14814" width="5.5546875" style="5" customWidth="1"/>
    <col min="14815" max="14815" width="29.44140625" style="5" customWidth="1"/>
    <col min="14816" max="14826" width="0" style="5" hidden="1" customWidth="1"/>
    <col min="14827" max="14827" width="14" style="5" customWidth="1"/>
    <col min="14828" max="14828" width="12.88671875" style="5" customWidth="1"/>
    <col min="14829" max="14829" width="13.88671875" style="5" customWidth="1"/>
    <col min="14830" max="14830" width="15" style="5" customWidth="1"/>
    <col min="14831" max="14831" width="12.88671875" style="5" customWidth="1"/>
    <col min="14832" max="14832" width="11.6640625" style="5" customWidth="1"/>
    <col min="14833" max="14833" width="13.88671875" style="5" customWidth="1"/>
    <col min="14834" max="14834" width="10.109375" style="5" customWidth="1"/>
    <col min="14835" max="14835" width="11.88671875" style="5" customWidth="1"/>
    <col min="14836" max="14836" width="10.44140625" style="5" customWidth="1"/>
    <col min="14837" max="14837" width="10.6640625" style="5" customWidth="1"/>
    <col min="14838" max="14838" width="11" style="5" customWidth="1"/>
    <col min="14839" max="14839" width="9.88671875" style="5" customWidth="1"/>
    <col min="14840" max="14840" width="12.88671875" style="5" customWidth="1"/>
    <col min="14841" max="14841" width="13" style="5" customWidth="1"/>
    <col min="14842" max="14842" width="15" style="5" customWidth="1"/>
    <col min="14843" max="14843" width="11.44140625" style="5" customWidth="1"/>
    <col min="14844" max="14844" width="12" style="5" customWidth="1"/>
    <col min="14845" max="14845" width="11.44140625" style="5" customWidth="1"/>
    <col min="14846" max="14846" width="13.33203125" style="5" customWidth="1"/>
    <col min="14847" max="14847" width="13.109375" style="5" customWidth="1"/>
    <col min="14848" max="14848" width="13" style="5" customWidth="1"/>
    <col min="14849" max="14849" width="14.6640625" style="5" customWidth="1"/>
    <col min="14850" max="14852" width="9.109375" style="5" customWidth="1"/>
    <col min="14853" max="14853" width="10.5546875" style="5" customWidth="1"/>
    <col min="14854" max="14855" width="9.44140625" style="5" customWidth="1"/>
    <col min="14856" max="14856" width="9.33203125" style="5" customWidth="1"/>
    <col min="14857" max="14857" width="9" style="5" customWidth="1"/>
    <col min="14858" max="14858" width="8.6640625" style="5" customWidth="1"/>
    <col min="14859" max="14859" width="9.44140625" style="5" customWidth="1"/>
    <col min="14860" max="14860" width="7.44140625" style="5" customWidth="1"/>
    <col min="14861" max="14861" width="8.33203125" style="5" customWidth="1"/>
    <col min="14862" max="14862" width="8" style="5" customWidth="1"/>
    <col min="14863" max="14863" width="11.44140625" style="5" customWidth="1"/>
    <col min="14864" max="14864" width="7.44140625" style="5" customWidth="1"/>
    <col min="14865" max="14865" width="12.109375" style="5" customWidth="1"/>
    <col min="14866" max="14866" width="9.6640625" style="5" customWidth="1"/>
    <col min="14867" max="14867" width="13.109375" style="5" customWidth="1"/>
    <col min="14868" max="14868" width="7.44140625" style="5" customWidth="1"/>
    <col min="14869" max="14869" width="20.6640625" style="5" customWidth="1"/>
    <col min="14870" max="14870" width="0.44140625" style="5" customWidth="1"/>
    <col min="14871" max="14871" width="13.33203125" style="5" customWidth="1"/>
    <col min="14872" max="14872" width="7.33203125" style="5" customWidth="1"/>
    <col min="14873" max="14873" width="13.109375" style="5" customWidth="1"/>
    <col min="14874" max="15069" width="8.88671875" style="5"/>
    <col min="15070" max="15070" width="5.5546875" style="5" customWidth="1"/>
    <col min="15071" max="15071" width="29.44140625" style="5" customWidth="1"/>
    <col min="15072" max="15082" width="0" style="5" hidden="1" customWidth="1"/>
    <col min="15083" max="15083" width="14" style="5" customWidth="1"/>
    <col min="15084" max="15084" width="12.88671875" style="5" customWidth="1"/>
    <col min="15085" max="15085" width="13.88671875" style="5" customWidth="1"/>
    <col min="15086" max="15086" width="15" style="5" customWidth="1"/>
    <col min="15087" max="15087" width="12.88671875" style="5" customWidth="1"/>
    <col min="15088" max="15088" width="11.6640625" style="5" customWidth="1"/>
    <col min="15089" max="15089" width="13.88671875" style="5" customWidth="1"/>
    <col min="15090" max="15090" width="10.109375" style="5" customWidth="1"/>
    <col min="15091" max="15091" width="11.88671875" style="5" customWidth="1"/>
    <col min="15092" max="15092" width="10.44140625" style="5" customWidth="1"/>
    <col min="15093" max="15093" width="10.6640625" style="5" customWidth="1"/>
    <col min="15094" max="15094" width="11" style="5" customWidth="1"/>
    <col min="15095" max="15095" width="9.88671875" style="5" customWidth="1"/>
    <col min="15096" max="15096" width="12.88671875" style="5" customWidth="1"/>
    <col min="15097" max="15097" width="13" style="5" customWidth="1"/>
    <col min="15098" max="15098" width="15" style="5" customWidth="1"/>
    <col min="15099" max="15099" width="11.44140625" style="5" customWidth="1"/>
    <col min="15100" max="15100" width="12" style="5" customWidth="1"/>
    <col min="15101" max="15101" width="11.44140625" style="5" customWidth="1"/>
    <col min="15102" max="15102" width="13.33203125" style="5" customWidth="1"/>
    <col min="15103" max="15103" width="13.109375" style="5" customWidth="1"/>
    <col min="15104" max="15104" width="13" style="5" customWidth="1"/>
    <col min="15105" max="15105" width="14.6640625" style="5" customWidth="1"/>
    <col min="15106" max="15108" width="9.109375" style="5" customWidth="1"/>
    <col min="15109" max="15109" width="10.5546875" style="5" customWidth="1"/>
    <col min="15110" max="15111" width="9.44140625" style="5" customWidth="1"/>
    <col min="15112" max="15112" width="9.33203125" style="5" customWidth="1"/>
    <col min="15113" max="15113" width="9" style="5" customWidth="1"/>
    <col min="15114" max="15114" width="8.6640625" style="5" customWidth="1"/>
    <col min="15115" max="15115" width="9.44140625" style="5" customWidth="1"/>
    <col min="15116" max="15116" width="7.44140625" style="5" customWidth="1"/>
    <col min="15117" max="15117" width="8.33203125" style="5" customWidth="1"/>
    <col min="15118" max="15118" width="8" style="5" customWidth="1"/>
    <col min="15119" max="15119" width="11.44140625" style="5" customWidth="1"/>
    <col min="15120" max="15120" width="7.44140625" style="5" customWidth="1"/>
    <col min="15121" max="15121" width="12.109375" style="5" customWidth="1"/>
    <col min="15122" max="15122" width="9.6640625" style="5" customWidth="1"/>
    <col min="15123" max="15123" width="13.109375" style="5" customWidth="1"/>
    <col min="15124" max="15124" width="7.44140625" style="5" customWidth="1"/>
    <col min="15125" max="15125" width="20.6640625" style="5" customWidth="1"/>
    <col min="15126" max="15126" width="0.44140625" style="5" customWidth="1"/>
    <col min="15127" max="15127" width="13.33203125" style="5" customWidth="1"/>
    <col min="15128" max="15128" width="7.33203125" style="5" customWidth="1"/>
    <col min="15129" max="15129" width="13.109375" style="5" customWidth="1"/>
    <col min="15130" max="15325" width="8.88671875" style="5"/>
    <col min="15326" max="15326" width="5.5546875" style="5" customWidth="1"/>
    <col min="15327" max="15327" width="29.44140625" style="5" customWidth="1"/>
    <col min="15328" max="15338" width="0" style="5" hidden="1" customWidth="1"/>
    <col min="15339" max="15339" width="14" style="5" customWidth="1"/>
    <col min="15340" max="15340" width="12.88671875" style="5" customWidth="1"/>
    <col min="15341" max="15341" width="13.88671875" style="5" customWidth="1"/>
    <col min="15342" max="15342" width="15" style="5" customWidth="1"/>
    <col min="15343" max="15343" width="12.88671875" style="5" customWidth="1"/>
    <col min="15344" max="15344" width="11.6640625" style="5" customWidth="1"/>
    <col min="15345" max="15345" width="13.88671875" style="5" customWidth="1"/>
    <col min="15346" max="15346" width="10.109375" style="5" customWidth="1"/>
    <col min="15347" max="15347" width="11.88671875" style="5" customWidth="1"/>
    <col min="15348" max="15348" width="10.44140625" style="5" customWidth="1"/>
    <col min="15349" max="15349" width="10.6640625" style="5" customWidth="1"/>
    <col min="15350" max="15350" width="11" style="5" customWidth="1"/>
    <col min="15351" max="15351" width="9.88671875" style="5" customWidth="1"/>
    <col min="15352" max="15352" width="12.88671875" style="5" customWidth="1"/>
    <col min="15353" max="15353" width="13" style="5" customWidth="1"/>
    <col min="15354" max="15354" width="15" style="5" customWidth="1"/>
    <col min="15355" max="15355" width="11.44140625" style="5" customWidth="1"/>
    <col min="15356" max="15356" width="12" style="5" customWidth="1"/>
    <col min="15357" max="15357" width="11.44140625" style="5" customWidth="1"/>
    <col min="15358" max="15358" width="13.33203125" style="5" customWidth="1"/>
    <col min="15359" max="15359" width="13.109375" style="5" customWidth="1"/>
    <col min="15360" max="15360" width="13" style="5" customWidth="1"/>
    <col min="15361" max="15361" width="14.6640625" style="5" customWidth="1"/>
    <col min="15362" max="15364" width="9.109375" style="5" customWidth="1"/>
    <col min="15365" max="15365" width="10.5546875" style="5" customWidth="1"/>
    <col min="15366" max="15367" width="9.44140625" style="5" customWidth="1"/>
    <col min="15368" max="15368" width="9.33203125" style="5" customWidth="1"/>
    <col min="15369" max="15369" width="9" style="5" customWidth="1"/>
    <col min="15370" max="15370" width="8.6640625" style="5" customWidth="1"/>
    <col min="15371" max="15371" width="9.44140625" style="5" customWidth="1"/>
    <col min="15372" max="15372" width="7.44140625" style="5" customWidth="1"/>
    <col min="15373" max="15373" width="8.33203125" style="5" customWidth="1"/>
    <col min="15374" max="15374" width="8" style="5" customWidth="1"/>
    <col min="15375" max="15375" width="11.44140625" style="5" customWidth="1"/>
    <col min="15376" max="15376" width="7.44140625" style="5" customWidth="1"/>
    <col min="15377" max="15377" width="12.109375" style="5" customWidth="1"/>
    <col min="15378" max="15378" width="9.6640625" style="5" customWidth="1"/>
    <col min="15379" max="15379" width="13.109375" style="5" customWidth="1"/>
    <col min="15380" max="15380" width="7.44140625" style="5" customWidth="1"/>
    <col min="15381" max="15381" width="20.6640625" style="5" customWidth="1"/>
    <col min="15382" max="15382" width="0.44140625" style="5" customWidth="1"/>
    <col min="15383" max="15383" width="13.33203125" style="5" customWidth="1"/>
    <col min="15384" max="15384" width="7.33203125" style="5" customWidth="1"/>
    <col min="15385" max="15385" width="13.109375" style="5" customWidth="1"/>
    <col min="15386" max="15581" width="8.88671875" style="5"/>
    <col min="15582" max="15582" width="5.5546875" style="5" customWidth="1"/>
    <col min="15583" max="15583" width="29.44140625" style="5" customWidth="1"/>
    <col min="15584" max="15594" width="0" style="5" hidden="1" customWidth="1"/>
    <col min="15595" max="15595" width="14" style="5" customWidth="1"/>
    <col min="15596" max="15596" width="12.88671875" style="5" customWidth="1"/>
    <col min="15597" max="15597" width="13.88671875" style="5" customWidth="1"/>
    <col min="15598" max="15598" width="15" style="5" customWidth="1"/>
    <col min="15599" max="15599" width="12.88671875" style="5" customWidth="1"/>
    <col min="15600" max="15600" width="11.6640625" style="5" customWidth="1"/>
    <col min="15601" max="15601" width="13.88671875" style="5" customWidth="1"/>
    <col min="15602" max="15602" width="10.109375" style="5" customWidth="1"/>
    <col min="15603" max="15603" width="11.88671875" style="5" customWidth="1"/>
    <col min="15604" max="15604" width="10.44140625" style="5" customWidth="1"/>
    <col min="15605" max="15605" width="10.6640625" style="5" customWidth="1"/>
    <col min="15606" max="15606" width="11" style="5" customWidth="1"/>
    <col min="15607" max="15607" width="9.88671875" style="5" customWidth="1"/>
    <col min="15608" max="15608" width="12.88671875" style="5" customWidth="1"/>
    <col min="15609" max="15609" width="13" style="5" customWidth="1"/>
    <col min="15610" max="15610" width="15" style="5" customWidth="1"/>
    <col min="15611" max="15611" width="11.44140625" style="5" customWidth="1"/>
    <col min="15612" max="15612" width="12" style="5" customWidth="1"/>
    <col min="15613" max="15613" width="11.44140625" style="5" customWidth="1"/>
    <col min="15614" max="15614" width="13.33203125" style="5" customWidth="1"/>
    <col min="15615" max="15615" width="13.109375" style="5" customWidth="1"/>
    <col min="15616" max="15616" width="13" style="5" customWidth="1"/>
    <col min="15617" max="15617" width="14.6640625" style="5" customWidth="1"/>
    <col min="15618" max="15620" width="9.109375" style="5" customWidth="1"/>
    <col min="15621" max="15621" width="10.5546875" style="5" customWidth="1"/>
    <col min="15622" max="15623" width="9.44140625" style="5" customWidth="1"/>
    <col min="15624" max="15624" width="9.33203125" style="5" customWidth="1"/>
    <col min="15625" max="15625" width="9" style="5" customWidth="1"/>
    <col min="15626" max="15626" width="8.6640625" style="5" customWidth="1"/>
    <col min="15627" max="15627" width="9.44140625" style="5" customWidth="1"/>
    <col min="15628" max="15628" width="7.44140625" style="5" customWidth="1"/>
    <col min="15629" max="15629" width="8.33203125" style="5" customWidth="1"/>
    <col min="15630" max="15630" width="8" style="5" customWidth="1"/>
    <col min="15631" max="15631" width="11.44140625" style="5" customWidth="1"/>
    <col min="15632" max="15632" width="7.44140625" style="5" customWidth="1"/>
    <col min="15633" max="15633" width="12.109375" style="5" customWidth="1"/>
    <col min="15634" max="15634" width="9.6640625" style="5" customWidth="1"/>
    <col min="15635" max="15635" width="13.109375" style="5" customWidth="1"/>
    <col min="15636" max="15636" width="7.44140625" style="5" customWidth="1"/>
    <col min="15637" max="15637" width="20.6640625" style="5" customWidth="1"/>
    <col min="15638" max="15638" width="0.44140625" style="5" customWidth="1"/>
    <col min="15639" max="15639" width="13.33203125" style="5" customWidth="1"/>
    <col min="15640" max="15640" width="7.33203125" style="5" customWidth="1"/>
    <col min="15641" max="15641" width="13.109375" style="5" customWidth="1"/>
    <col min="15642" max="15837" width="8.88671875" style="5"/>
    <col min="15838" max="15838" width="5.5546875" style="5" customWidth="1"/>
    <col min="15839" max="15839" width="29.44140625" style="5" customWidth="1"/>
    <col min="15840" max="15850" width="0" style="5" hidden="1" customWidth="1"/>
    <col min="15851" max="15851" width="14" style="5" customWidth="1"/>
    <col min="15852" max="15852" width="12.88671875" style="5" customWidth="1"/>
    <col min="15853" max="15853" width="13.88671875" style="5" customWidth="1"/>
    <col min="15854" max="15854" width="15" style="5" customWidth="1"/>
    <col min="15855" max="15855" width="12.88671875" style="5" customWidth="1"/>
    <col min="15856" max="15856" width="11.6640625" style="5" customWidth="1"/>
    <col min="15857" max="15857" width="13.88671875" style="5" customWidth="1"/>
    <col min="15858" max="15858" width="10.109375" style="5" customWidth="1"/>
    <col min="15859" max="15859" width="11.88671875" style="5" customWidth="1"/>
    <col min="15860" max="15860" width="10.44140625" style="5" customWidth="1"/>
    <col min="15861" max="15861" width="10.6640625" style="5" customWidth="1"/>
    <col min="15862" max="15862" width="11" style="5" customWidth="1"/>
    <col min="15863" max="15863" width="9.88671875" style="5" customWidth="1"/>
    <col min="15864" max="15864" width="12.88671875" style="5" customWidth="1"/>
    <col min="15865" max="15865" width="13" style="5" customWidth="1"/>
    <col min="15866" max="15866" width="15" style="5" customWidth="1"/>
    <col min="15867" max="15867" width="11.44140625" style="5" customWidth="1"/>
    <col min="15868" max="15868" width="12" style="5" customWidth="1"/>
    <col min="15869" max="15869" width="11.44140625" style="5" customWidth="1"/>
    <col min="15870" max="15870" width="13.33203125" style="5" customWidth="1"/>
    <col min="15871" max="15871" width="13.109375" style="5" customWidth="1"/>
    <col min="15872" max="15872" width="13" style="5" customWidth="1"/>
    <col min="15873" max="15873" width="14.6640625" style="5" customWidth="1"/>
    <col min="15874" max="15876" width="9.109375" style="5" customWidth="1"/>
    <col min="15877" max="15877" width="10.5546875" style="5" customWidth="1"/>
    <col min="15878" max="15879" width="9.44140625" style="5" customWidth="1"/>
    <col min="15880" max="15880" width="9.33203125" style="5" customWidth="1"/>
    <col min="15881" max="15881" width="9" style="5" customWidth="1"/>
    <col min="15882" max="15882" width="8.6640625" style="5" customWidth="1"/>
    <col min="15883" max="15883" width="9.44140625" style="5" customWidth="1"/>
    <col min="15884" max="15884" width="7.44140625" style="5" customWidth="1"/>
    <col min="15885" max="15885" width="8.33203125" style="5" customWidth="1"/>
    <col min="15886" max="15886" width="8" style="5" customWidth="1"/>
    <col min="15887" max="15887" width="11.44140625" style="5" customWidth="1"/>
    <col min="15888" max="15888" width="7.44140625" style="5" customWidth="1"/>
    <col min="15889" max="15889" width="12.109375" style="5" customWidth="1"/>
    <col min="15890" max="15890" width="9.6640625" style="5" customWidth="1"/>
    <col min="15891" max="15891" width="13.109375" style="5" customWidth="1"/>
    <col min="15892" max="15892" width="7.44140625" style="5" customWidth="1"/>
    <col min="15893" max="15893" width="20.6640625" style="5" customWidth="1"/>
    <col min="15894" max="15894" width="0.44140625" style="5" customWidth="1"/>
    <col min="15895" max="15895" width="13.33203125" style="5" customWidth="1"/>
    <col min="15896" max="15896" width="7.33203125" style="5" customWidth="1"/>
    <col min="15897" max="15897" width="13.109375" style="5" customWidth="1"/>
    <col min="15898" max="16093" width="8.88671875" style="5"/>
    <col min="16094" max="16094" width="5.5546875" style="5" customWidth="1"/>
    <col min="16095" max="16095" width="29.44140625" style="5" customWidth="1"/>
    <col min="16096" max="16106" width="0" style="5" hidden="1" customWidth="1"/>
    <col min="16107" max="16107" width="14" style="5" customWidth="1"/>
    <col min="16108" max="16108" width="12.88671875" style="5" customWidth="1"/>
    <col min="16109" max="16109" width="13.88671875" style="5" customWidth="1"/>
    <col min="16110" max="16110" width="15" style="5" customWidth="1"/>
    <col min="16111" max="16111" width="12.88671875" style="5" customWidth="1"/>
    <col min="16112" max="16112" width="11.6640625" style="5" customWidth="1"/>
    <col min="16113" max="16113" width="13.88671875" style="5" customWidth="1"/>
    <col min="16114" max="16114" width="10.109375" style="5" customWidth="1"/>
    <col min="16115" max="16115" width="11.88671875" style="5" customWidth="1"/>
    <col min="16116" max="16116" width="10.44140625" style="5" customWidth="1"/>
    <col min="16117" max="16117" width="10.6640625" style="5" customWidth="1"/>
    <col min="16118" max="16118" width="11" style="5" customWidth="1"/>
    <col min="16119" max="16119" width="9.88671875" style="5" customWidth="1"/>
    <col min="16120" max="16120" width="12.88671875" style="5" customWidth="1"/>
    <col min="16121" max="16121" width="13" style="5" customWidth="1"/>
    <col min="16122" max="16122" width="15" style="5" customWidth="1"/>
    <col min="16123" max="16123" width="11.44140625" style="5" customWidth="1"/>
    <col min="16124" max="16124" width="12" style="5" customWidth="1"/>
    <col min="16125" max="16125" width="11.44140625" style="5" customWidth="1"/>
    <col min="16126" max="16126" width="13.33203125" style="5" customWidth="1"/>
    <col min="16127" max="16127" width="13.109375" style="5" customWidth="1"/>
    <col min="16128" max="16128" width="13" style="5" customWidth="1"/>
    <col min="16129" max="16129" width="14.6640625" style="5" customWidth="1"/>
    <col min="16130" max="16132" width="9.109375" style="5" customWidth="1"/>
    <col min="16133" max="16133" width="10.5546875" style="5" customWidth="1"/>
    <col min="16134" max="16135" width="9.44140625" style="5" customWidth="1"/>
    <col min="16136" max="16136" width="9.33203125" style="5" customWidth="1"/>
    <col min="16137" max="16137" width="9" style="5" customWidth="1"/>
    <col min="16138" max="16138" width="8.6640625" style="5" customWidth="1"/>
    <col min="16139" max="16139" width="9.44140625" style="5" customWidth="1"/>
    <col min="16140" max="16140" width="7.44140625" style="5" customWidth="1"/>
    <col min="16141" max="16141" width="8.33203125" style="5" customWidth="1"/>
    <col min="16142" max="16142" width="8" style="5" customWidth="1"/>
    <col min="16143" max="16143" width="11.44140625" style="5" customWidth="1"/>
    <col min="16144" max="16144" width="7.44140625" style="5" customWidth="1"/>
    <col min="16145" max="16145" width="12.109375" style="5" customWidth="1"/>
    <col min="16146" max="16146" width="9.6640625" style="5" customWidth="1"/>
    <col min="16147" max="16147" width="13.109375" style="5" customWidth="1"/>
    <col min="16148" max="16148" width="7.44140625" style="5" customWidth="1"/>
    <col min="16149" max="16149" width="20.6640625" style="5" customWidth="1"/>
    <col min="16150" max="16150" width="0.44140625" style="5" customWidth="1"/>
    <col min="16151" max="16151" width="13.33203125" style="5" customWidth="1"/>
    <col min="16152" max="16152" width="7.33203125" style="5" customWidth="1"/>
    <col min="16153" max="16153" width="13.109375" style="5" customWidth="1"/>
    <col min="16154" max="16346" width="8.88671875" style="5"/>
    <col min="16347" max="16384" width="8.88671875" style="5" customWidth="1"/>
  </cols>
  <sheetData>
    <row r="1" spans="1:73" ht="18" hidden="1" customHeight="1" thickBot="1" x14ac:dyDescent="0.35">
      <c r="A1" s="1"/>
      <c r="B1" s="2" t="s">
        <v>0</v>
      </c>
      <c r="C1" s="2"/>
      <c r="D1" s="2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3" ht="16.5" customHeight="1" x14ac:dyDescent="0.3">
      <c r="A2" s="1"/>
      <c r="B2" s="3" t="s">
        <v>241</v>
      </c>
      <c r="C2" s="3"/>
      <c r="D2" s="3"/>
      <c r="E2" s="3"/>
      <c r="F2" s="6"/>
      <c r="G2" s="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7"/>
      <c r="AH2" s="3"/>
      <c r="AI2" s="7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6"/>
      <c r="AX2" s="3"/>
      <c r="AY2" s="3"/>
      <c r="AZ2" s="3"/>
      <c r="BA2" s="3"/>
      <c r="BB2" s="7"/>
      <c r="BC2" s="7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3" ht="35.4" customHeight="1" thickBot="1" x14ac:dyDescent="0.35">
      <c r="A3" s="184" t="s">
        <v>242</v>
      </c>
      <c r="B3" s="185"/>
      <c r="C3" s="185"/>
      <c r="D3" s="185"/>
      <c r="E3" s="185"/>
      <c r="F3" s="185"/>
      <c r="G3" s="185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12"/>
      <c r="W3" s="12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3"/>
      <c r="BR3" s="3"/>
    </row>
    <row r="4" spans="1:73" ht="39" customHeight="1" x14ac:dyDescent="0.3">
      <c r="A4" s="145" t="s">
        <v>1</v>
      </c>
      <c r="B4" s="142" t="s">
        <v>2</v>
      </c>
      <c r="C4" s="203" t="s">
        <v>245</v>
      </c>
      <c r="D4" s="204" t="s">
        <v>266</v>
      </c>
      <c r="E4" s="163" t="s">
        <v>3</v>
      </c>
      <c r="F4" s="164"/>
      <c r="G4" s="172" t="s">
        <v>4</v>
      </c>
      <c r="H4" s="156" t="s">
        <v>5</v>
      </c>
      <c r="I4" s="153"/>
      <c r="J4" s="156" t="s">
        <v>6</v>
      </c>
      <c r="K4" s="172"/>
      <c r="L4" s="153"/>
      <c r="M4" s="156" t="s">
        <v>7</v>
      </c>
      <c r="N4" s="153"/>
      <c r="O4" s="156" t="s">
        <v>8</v>
      </c>
      <c r="P4" s="153"/>
      <c r="Q4" s="145" t="s">
        <v>9</v>
      </c>
      <c r="R4" s="181"/>
      <c r="S4" s="156" t="s">
        <v>10</v>
      </c>
      <c r="T4" s="172"/>
      <c r="U4" s="153"/>
      <c r="V4" s="156" t="s">
        <v>11</v>
      </c>
      <c r="W4" s="153"/>
      <c r="X4" s="156" t="s">
        <v>12</v>
      </c>
      <c r="Y4" s="153"/>
      <c r="Z4" s="156" t="s">
        <v>13</v>
      </c>
      <c r="AA4" s="172"/>
      <c r="AB4" s="156" t="s">
        <v>14</v>
      </c>
      <c r="AC4" s="153"/>
      <c r="AD4" s="156" t="s">
        <v>15</v>
      </c>
      <c r="AE4" s="153"/>
      <c r="AF4" s="156" t="s">
        <v>16</v>
      </c>
      <c r="AG4" s="153"/>
      <c r="AH4" s="156" t="s">
        <v>17</v>
      </c>
      <c r="AI4" s="153"/>
      <c r="AJ4" s="156" t="s">
        <v>18</v>
      </c>
      <c r="AK4" s="153"/>
      <c r="AL4" s="145" t="s">
        <v>19</v>
      </c>
      <c r="AM4" s="142" t="s">
        <v>20</v>
      </c>
      <c r="AN4" s="160" t="s">
        <v>274</v>
      </c>
      <c r="AO4" s="163" t="s">
        <v>21</v>
      </c>
      <c r="AP4" s="164"/>
      <c r="AQ4" s="169" t="s">
        <v>275</v>
      </c>
      <c r="AR4" s="163" t="s">
        <v>276</v>
      </c>
      <c r="AS4" s="164"/>
      <c r="AT4" s="163" t="s">
        <v>22</v>
      </c>
      <c r="AU4" s="175"/>
      <c r="AV4" s="169" t="s">
        <v>23</v>
      </c>
      <c r="AW4" s="178" t="s">
        <v>24</v>
      </c>
      <c r="AX4" s="172" t="s">
        <v>25</v>
      </c>
      <c r="AY4" s="137"/>
      <c r="AZ4" s="136" t="s">
        <v>26</v>
      </c>
      <c r="BA4" s="137"/>
      <c r="BB4" s="136" t="s">
        <v>27</v>
      </c>
      <c r="BC4" s="137"/>
      <c r="BD4" s="136" t="s">
        <v>28</v>
      </c>
      <c r="BE4" s="137"/>
      <c r="BF4" s="136" t="s">
        <v>29</v>
      </c>
      <c r="BG4" s="137"/>
      <c r="BH4" s="136" t="s">
        <v>30</v>
      </c>
      <c r="BI4" s="153"/>
      <c r="BJ4" s="156" t="s">
        <v>31</v>
      </c>
      <c r="BK4" s="137"/>
      <c r="BL4" s="136" t="s">
        <v>32</v>
      </c>
      <c r="BM4" s="137"/>
      <c r="BN4" s="136" t="s">
        <v>33</v>
      </c>
      <c r="BO4" s="137"/>
      <c r="BP4" s="142" t="s">
        <v>34</v>
      </c>
      <c r="BQ4" s="142" t="s">
        <v>35</v>
      </c>
      <c r="BR4" s="145" t="s">
        <v>36</v>
      </c>
      <c r="BS4" s="148" t="s">
        <v>37</v>
      </c>
    </row>
    <row r="5" spans="1:73" ht="58.8" customHeight="1" x14ac:dyDescent="0.3">
      <c r="A5" s="146"/>
      <c r="B5" s="143"/>
      <c r="C5" s="186" t="s">
        <v>246</v>
      </c>
      <c r="D5" s="55" t="s">
        <v>244</v>
      </c>
      <c r="E5" s="165"/>
      <c r="F5" s="166"/>
      <c r="G5" s="173"/>
      <c r="H5" s="157"/>
      <c r="I5" s="154"/>
      <c r="J5" s="157"/>
      <c r="K5" s="173"/>
      <c r="L5" s="154"/>
      <c r="M5" s="157"/>
      <c r="N5" s="154"/>
      <c r="O5" s="157"/>
      <c r="P5" s="154"/>
      <c r="Q5" s="146"/>
      <c r="R5" s="182"/>
      <c r="S5" s="157"/>
      <c r="T5" s="173"/>
      <c r="U5" s="154"/>
      <c r="V5" s="157"/>
      <c r="W5" s="154"/>
      <c r="X5" s="157"/>
      <c r="Y5" s="154"/>
      <c r="Z5" s="157"/>
      <c r="AA5" s="173"/>
      <c r="AB5" s="157"/>
      <c r="AC5" s="154"/>
      <c r="AD5" s="157"/>
      <c r="AE5" s="154"/>
      <c r="AF5" s="157"/>
      <c r="AG5" s="154"/>
      <c r="AH5" s="157"/>
      <c r="AI5" s="154"/>
      <c r="AJ5" s="157"/>
      <c r="AK5" s="154"/>
      <c r="AL5" s="146"/>
      <c r="AM5" s="143"/>
      <c r="AN5" s="161"/>
      <c r="AO5" s="165"/>
      <c r="AP5" s="166"/>
      <c r="AQ5" s="170"/>
      <c r="AR5" s="165"/>
      <c r="AS5" s="166"/>
      <c r="AT5" s="165"/>
      <c r="AU5" s="176"/>
      <c r="AV5" s="170"/>
      <c r="AW5" s="179"/>
      <c r="AX5" s="173"/>
      <c r="AY5" s="139"/>
      <c r="AZ5" s="138"/>
      <c r="BA5" s="139"/>
      <c r="BB5" s="138"/>
      <c r="BC5" s="139"/>
      <c r="BD5" s="138"/>
      <c r="BE5" s="139"/>
      <c r="BF5" s="138"/>
      <c r="BG5" s="139"/>
      <c r="BH5" s="138"/>
      <c r="BI5" s="154"/>
      <c r="BJ5" s="157"/>
      <c r="BK5" s="139"/>
      <c r="BL5" s="138"/>
      <c r="BM5" s="139"/>
      <c r="BN5" s="138"/>
      <c r="BO5" s="139"/>
      <c r="BP5" s="143"/>
      <c r="BQ5" s="143"/>
      <c r="BR5" s="146"/>
      <c r="BS5" s="149"/>
    </row>
    <row r="6" spans="1:73" ht="19.8" customHeight="1" thickBot="1" x14ac:dyDescent="0.35">
      <c r="A6" s="146"/>
      <c r="B6" s="143"/>
      <c r="C6" s="186" t="s">
        <v>243</v>
      </c>
      <c r="D6" s="55" t="s">
        <v>243</v>
      </c>
      <c r="E6" s="167"/>
      <c r="F6" s="168"/>
      <c r="G6" s="174"/>
      <c r="H6" s="158"/>
      <c r="I6" s="155"/>
      <c r="J6" s="158"/>
      <c r="K6" s="174"/>
      <c r="L6" s="155"/>
      <c r="M6" s="158"/>
      <c r="N6" s="155"/>
      <c r="O6" s="158"/>
      <c r="P6" s="155"/>
      <c r="Q6" s="147"/>
      <c r="R6" s="183"/>
      <c r="S6" s="158"/>
      <c r="T6" s="174"/>
      <c r="U6" s="155"/>
      <c r="V6" s="158"/>
      <c r="W6" s="155"/>
      <c r="X6" s="158"/>
      <c r="Y6" s="155"/>
      <c r="Z6" s="158"/>
      <c r="AA6" s="174"/>
      <c r="AB6" s="158"/>
      <c r="AC6" s="155"/>
      <c r="AD6" s="158"/>
      <c r="AE6" s="155"/>
      <c r="AF6" s="158"/>
      <c r="AG6" s="155"/>
      <c r="AH6" s="158"/>
      <c r="AI6" s="155"/>
      <c r="AJ6" s="158"/>
      <c r="AK6" s="155"/>
      <c r="AL6" s="159"/>
      <c r="AM6" s="144"/>
      <c r="AN6" s="162"/>
      <c r="AO6" s="167"/>
      <c r="AP6" s="168"/>
      <c r="AQ6" s="171"/>
      <c r="AR6" s="167"/>
      <c r="AS6" s="168"/>
      <c r="AT6" s="167"/>
      <c r="AU6" s="177"/>
      <c r="AV6" s="171"/>
      <c r="AW6" s="180"/>
      <c r="AX6" s="174"/>
      <c r="AY6" s="141"/>
      <c r="AZ6" s="140"/>
      <c r="BA6" s="141"/>
      <c r="BB6" s="140"/>
      <c r="BC6" s="141"/>
      <c r="BD6" s="140"/>
      <c r="BE6" s="141"/>
      <c r="BF6" s="140"/>
      <c r="BG6" s="141"/>
      <c r="BH6" s="140"/>
      <c r="BI6" s="155"/>
      <c r="BJ6" s="158"/>
      <c r="BK6" s="141"/>
      <c r="BL6" s="140"/>
      <c r="BM6" s="141"/>
      <c r="BN6" s="140"/>
      <c r="BO6" s="141"/>
      <c r="BP6" s="144"/>
      <c r="BQ6" s="144"/>
      <c r="BR6" s="147"/>
      <c r="BS6" s="150"/>
    </row>
    <row r="7" spans="1:73" ht="18.75" customHeight="1" thickBot="1" x14ac:dyDescent="0.35">
      <c r="A7" s="147"/>
      <c r="B7" s="144"/>
      <c r="C7" s="188" t="s">
        <v>43</v>
      </c>
      <c r="D7" s="60" t="s">
        <v>43</v>
      </c>
      <c r="E7" s="13" t="s">
        <v>270</v>
      </c>
      <c r="F7" s="14" t="s">
        <v>43</v>
      </c>
      <c r="G7" s="15" t="s">
        <v>39</v>
      </c>
      <c r="H7" s="16" t="s">
        <v>270</v>
      </c>
      <c r="I7" s="17" t="s">
        <v>43</v>
      </c>
      <c r="J7" s="16" t="s">
        <v>270</v>
      </c>
      <c r="K7" s="18" t="s">
        <v>271</v>
      </c>
      <c r="L7" s="17" t="s">
        <v>43</v>
      </c>
      <c r="M7" s="16" t="s">
        <v>270</v>
      </c>
      <c r="N7" s="17" t="s">
        <v>43</v>
      </c>
      <c r="O7" s="16" t="s">
        <v>272</v>
      </c>
      <c r="P7" s="17" t="s">
        <v>43</v>
      </c>
      <c r="Q7" s="13" t="s">
        <v>271</v>
      </c>
      <c r="R7" s="14" t="s">
        <v>43</v>
      </c>
      <c r="S7" s="16" t="s">
        <v>38</v>
      </c>
      <c r="T7" s="18" t="s">
        <v>41</v>
      </c>
      <c r="U7" s="17" t="s">
        <v>43</v>
      </c>
      <c r="V7" s="16" t="s">
        <v>270</v>
      </c>
      <c r="W7" s="17" t="s">
        <v>43</v>
      </c>
      <c r="X7" s="218" t="s">
        <v>270</v>
      </c>
      <c r="Y7" s="19" t="s">
        <v>43</v>
      </c>
      <c r="Z7" s="16" t="s">
        <v>271</v>
      </c>
      <c r="AA7" s="20" t="s">
        <v>43</v>
      </c>
      <c r="AB7" s="16" t="s">
        <v>271</v>
      </c>
      <c r="AC7" s="17" t="s">
        <v>39</v>
      </c>
      <c r="AD7" s="16" t="s">
        <v>270</v>
      </c>
      <c r="AE7" s="17" t="s">
        <v>43</v>
      </c>
      <c r="AF7" s="16" t="s">
        <v>271</v>
      </c>
      <c r="AG7" s="17" t="s">
        <v>43</v>
      </c>
      <c r="AH7" s="16" t="s">
        <v>271</v>
      </c>
      <c r="AI7" s="17" t="s">
        <v>43</v>
      </c>
      <c r="AJ7" s="16" t="s">
        <v>271</v>
      </c>
      <c r="AK7" s="17" t="s">
        <v>43</v>
      </c>
      <c r="AL7" s="21" t="s">
        <v>40</v>
      </c>
      <c r="AM7" s="22" t="s">
        <v>40</v>
      </c>
      <c r="AN7" s="22" t="s">
        <v>40</v>
      </c>
      <c r="AO7" s="23" t="s">
        <v>271</v>
      </c>
      <c r="AP7" s="24" t="s">
        <v>43</v>
      </c>
      <c r="AQ7" s="25" t="s">
        <v>40</v>
      </c>
      <c r="AR7" s="23" t="s">
        <v>270</v>
      </c>
      <c r="AS7" s="24" t="s">
        <v>43</v>
      </c>
      <c r="AT7" s="26" t="s">
        <v>42</v>
      </c>
      <c r="AU7" s="24" t="s">
        <v>43</v>
      </c>
      <c r="AV7" s="15" t="s">
        <v>39</v>
      </c>
      <c r="AW7" s="25" t="s">
        <v>43</v>
      </c>
      <c r="AX7" s="27" t="s">
        <v>273</v>
      </c>
      <c r="AY7" s="17" t="s">
        <v>43</v>
      </c>
      <c r="AZ7" s="16" t="s">
        <v>273</v>
      </c>
      <c r="BA7" s="17" t="s">
        <v>43</v>
      </c>
      <c r="BB7" s="27" t="s">
        <v>273</v>
      </c>
      <c r="BC7" s="17" t="s">
        <v>43</v>
      </c>
      <c r="BD7" s="16" t="s">
        <v>273</v>
      </c>
      <c r="BE7" s="17" t="s">
        <v>43</v>
      </c>
      <c r="BF7" s="27" t="s">
        <v>271</v>
      </c>
      <c r="BG7" s="17" t="s">
        <v>43</v>
      </c>
      <c r="BH7" s="16" t="s">
        <v>271</v>
      </c>
      <c r="BI7" s="17" t="s">
        <v>43</v>
      </c>
      <c r="BJ7" s="16" t="s">
        <v>273</v>
      </c>
      <c r="BK7" s="17" t="s">
        <v>43</v>
      </c>
      <c r="BL7" s="16" t="s">
        <v>271</v>
      </c>
      <c r="BM7" s="17" t="s">
        <v>43</v>
      </c>
      <c r="BN7" s="27" t="s">
        <v>271</v>
      </c>
      <c r="BO7" s="17" t="s">
        <v>43</v>
      </c>
      <c r="BP7" s="25" t="s">
        <v>43</v>
      </c>
      <c r="BQ7" s="25" t="s">
        <v>43</v>
      </c>
      <c r="BR7" s="26" t="s">
        <v>43</v>
      </c>
      <c r="BS7" s="28" t="s">
        <v>43</v>
      </c>
    </row>
    <row r="8" spans="1:73" ht="11.25" customHeight="1" thickBot="1" x14ac:dyDescent="0.35">
      <c r="A8" s="57"/>
      <c r="B8" s="61"/>
      <c r="C8" s="187"/>
      <c r="D8" s="56"/>
      <c r="E8" s="29"/>
      <c r="F8" s="30"/>
      <c r="G8" s="31"/>
      <c r="H8" s="29"/>
      <c r="I8" s="30"/>
      <c r="J8" s="29"/>
      <c r="K8" s="32"/>
      <c r="L8" s="33"/>
      <c r="M8" s="32"/>
      <c r="N8" s="30"/>
      <c r="O8" s="34"/>
      <c r="P8" s="34"/>
      <c r="Q8" s="29"/>
      <c r="R8" s="30"/>
      <c r="S8" s="29"/>
      <c r="T8" s="32"/>
      <c r="U8" s="30"/>
      <c r="V8" s="29"/>
      <c r="W8" s="30"/>
      <c r="X8" s="29"/>
      <c r="Y8" s="33"/>
      <c r="Z8" s="29"/>
      <c r="AA8" s="35"/>
      <c r="AB8" s="29"/>
      <c r="AC8" s="30"/>
      <c r="AD8" s="29"/>
      <c r="AE8" s="33"/>
      <c r="AF8" s="29"/>
      <c r="AG8" s="33"/>
      <c r="AH8" s="29"/>
      <c r="AI8" s="33"/>
      <c r="AJ8" s="29"/>
      <c r="AK8" s="33"/>
      <c r="AL8" s="29"/>
      <c r="AM8" s="34"/>
      <c r="AN8" s="34"/>
      <c r="AO8" s="36"/>
      <c r="AP8" s="37"/>
      <c r="AQ8" s="38"/>
      <c r="AR8" s="36"/>
      <c r="AS8" s="37"/>
      <c r="AT8" s="39"/>
      <c r="AU8" s="37"/>
      <c r="AV8" s="31"/>
      <c r="AW8" s="34"/>
      <c r="AX8" s="40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3"/>
      <c r="BR8" s="29"/>
      <c r="BS8" s="44">
        <f t="shared" ref="BS8" si="0">BP8+BQ8+BR8</f>
        <v>0</v>
      </c>
    </row>
    <row r="9" spans="1:73" ht="19.5" customHeight="1" x14ac:dyDescent="0.3">
      <c r="A9" s="58">
        <v>1</v>
      </c>
      <c r="B9" s="62" t="s">
        <v>44</v>
      </c>
      <c r="C9" s="189">
        <v>245.8218</v>
      </c>
      <c r="D9" s="190">
        <v>245.28001</v>
      </c>
      <c r="E9" s="68"/>
      <c r="F9" s="69"/>
      <c r="G9" s="70"/>
      <c r="H9" s="68"/>
      <c r="I9" s="69"/>
      <c r="J9" s="68"/>
      <c r="K9" s="71"/>
      <c r="L9" s="69"/>
      <c r="M9" s="72"/>
      <c r="N9" s="69"/>
      <c r="O9" s="68"/>
      <c r="P9" s="69"/>
      <c r="Q9" s="73"/>
      <c r="R9" s="69"/>
      <c r="S9" s="68"/>
      <c r="T9" s="71"/>
      <c r="U9" s="69"/>
      <c r="V9" s="68"/>
      <c r="W9" s="69"/>
      <c r="X9" s="68"/>
      <c r="Y9" s="69"/>
      <c r="Z9" s="68"/>
      <c r="AA9" s="74"/>
      <c r="AB9" s="68"/>
      <c r="AC9" s="69"/>
      <c r="AD9" s="68"/>
      <c r="AE9" s="69"/>
      <c r="AF9" s="75"/>
      <c r="AG9" s="69"/>
      <c r="AH9" s="75"/>
      <c r="AI9" s="69"/>
      <c r="AJ9" s="76">
        <v>21</v>
      </c>
      <c r="AK9" s="77">
        <v>61.214370000000002</v>
      </c>
      <c r="AL9" s="78"/>
      <c r="AM9" s="79"/>
      <c r="AN9" s="79"/>
      <c r="AO9" s="75">
        <v>11</v>
      </c>
      <c r="AP9" s="69">
        <v>13.852596999999999</v>
      </c>
      <c r="AQ9" s="79"/>
      <c r="AR9" s="78"/>
      <c r="AS9" s="69"/>
      <c r="AT9" s="71"/>
      <c r="AU9" s="69"/>
      <c r="AV9" s="80"/>
      <c r="AW9" s="79">
        <v>22.870999999999999</v>
      </c>
      <c r="AX9" s="72"/>
      <c r="AY9" s="69"/>
      <c r="AZ9" s="78">
        <v>4.5000000000000005E-3</v>
      </c>
      <c r="BA9" s="69">
        <v>9.8838499999999989</v>
      </c>
      <c r="BB9" s="78">
        <v>2.1499999999999998E-2</v>
      </c>
      <c r="BC9" s="69">
        <v>34.376716999999999</v>
      </c>
      <c r="BD9" s="78"/>
      <c r="BE9" s="69"/>
      <c r="BF9" s="73"/>
      <c r="BG9" s="69"/>
      <c r="BH9" s="73">
        <v>22</v>
      </c>
      <c r="BI9" s="69">
        <v>26.966000000000001</v>
      </c>
      <c r="BJ9" s="78"/>
      <c r="BK9" s="69"/>
      <c r="BL9" s="73">
        <v>2</v>
      </c>
      <c r="BM9" s="69">
        <v>4.91</v>
      </c>
      <c r="BN9" s="73">
        <v>4</v>
      </c>
      <c r="BO9" s="69">
        <v>21.076540000000001</v>
      </c>
      <c r="BP9" s="81">
        <f>F9+G9+I9+L9+N9+P9+R9+U9+W9+Y9+AA9+AC9+AE9+AG9+AI9+AK9+AL9+AM9+AN9+AP9+AQ9+AS9+AU9+AW9</f>
        <v>97.937967</v>
      </c>
      <c r="BQ9" s="82">
        <f>AY9+BA9+BC9+BE9+BG9+BI9</f>
        <v>71.226566999999989</v>
      </c>
      <c r="BR9" s="83">
        <f>BK9+BM9+BO9</f>
        <v>25.986540000000002</v>
      </c>
      <c r="BS9" s="84">
        <f>BP9+BQ9+BR9+AV9</f>
        <v>195.15107399999999</v>
      </c>
      <c r="BU9" s="11">
        <f>D9-BS9</f>
        <v>50.12893600000001</v>
      </c>
    </row>
    <row r="10" spans="1:73" ht="18.75" customHeight="1" x14ac:dyDescent="0.3">
      <c r="A10" s="58">
        <f>A9+1</f>
        <v>2</v>
      </c>
      <c r="B10" s="63" t="s">
        <v>45</v>
      </c>
      <c r="C10" s="191">
        <v>70.458359999999999</v>
      </c>
      <c r="D10" s="192">
        <v>74.270219999999995</v>
      </c>
      <c r="E10" s="85"/>
      <c r="F10" s="86"/>
      <c r="G10" s="87"/>
      <c r="H10" s="85"/>
      <c r="I10" s="86"/>
      <c r="J10" s="85"/>
      <c r="K10" s="88"/>
      <c r="L10" s="86"/>
      <c r="M10" s="89"/>
      <c r="N10" s="86"/>
      <c r="O10" s="85"/>
      <c r="P10" s="86"/>
      <c r="Q10" s="90"/>
      <c r="R10" s="86"/>
      <c r="S10" s="85"/>
      <c r="T10" s="88"/>
      <c r="U10" s="86"/>
      <c r="V10" s="85"/>
      <c r="W10" s="86"/>
      <c r="X10" s="85"/>
      <c r="Y10" s="86"/>
      <c r="Z10" s="85"/>
      <c r="AA10" s="91"/>
      <c r="AB10" s="85"/>
      <c r="AC10" s="86"/>
      <c r="AD10" s="85"/>
      <c r="AE10" s="86"/>
      <c r="AF10" s="92"/>
      <c r="AG10" s="86"/>
      <c r="AH10" s="92"/>
      <c r="AI10" s="86"/>
      <c r="AJ10" s="93"/>
      <c r="AK10" s="94"/>
      <c r="AL10" s="95"/>
      <c r="AM10" s="96"/>
      <c r="AN10" s="96"/>
      <c r="AO10" s="92"/>
      <c r="AP10" s="86"/>
      <c r="AQ10" s="96"/>
      <c r="AR10" s="95"/>
      <c r="AS10" s="86"/>
      <c r="AT10" s="88"/>
      <c r="AU10" s="86"/>
      <c r="AV10" s="97"/>
      <c r="AW10" s="96">
        <v>3.0920000000000001</v>
      </c>
      <c r="AX10" s="89"/>
      <c r="AY10" s="86"/>
      <c r="AZ10" s="95"/>
      <c r="BA10" s="86"/>
      <c r="BB10" s="95">
        <v>6.0000000000000001E-3</v>
      </c>
      <c r="BC10" s="86">
        <v>10.73015</v>
      </c>
      <c r="BD10" s="95">
        <v>3.5000000000000001E-3</v>
      </c>
      <c r="BE10" s="86">
        <v>13.18637</v>
      </c>
      <c r="BF10" s="90"/>
      <c r="BG10" s="86"/>
      <c r="BH10" s="90">
        <v>2</v>
      </c>
      <c r="BI10" s="86">
        <v>2.0550000000000002</v>
      </c>
      <c r="BJ10" s="95"/>
      <c r="BK10" s="86"/>
      <c r="BL10" s="90"/>
      <c r="BM10" s="86"/>
      <c r="BN10" s="90"/>
      <c r="BO10" s="86"/>
      <c r="BP10" s="98">
        <f t="shared" ref="BP10:BP73" si="1">F10+G10+I10+L10+N10+P10+R10+U10+W10+Y10+AA10+AC10+AE10+AG10+AI10+AK10+AL10+AM10+AN10+AP10+AQ10+AS10+AU10+AW10</f>
        <v>3.0920000000000001</v>
      </c>
      <c r="BQ10" s="99">
        <f>AY10+BA10+BC10+BE10+BG10+BI10</f>
        <v>25.971519999999998</v>
      </c>
      <c r="BR10" s="100">
        <f t="shared" ref="BR10:BR73" si="2">BK10+BM10+BO10</f>
        <v>0</v>
      </c>
      <c r="BS10" s="101">
        <f t="shared" ref="BS10:BS73" si="3">BP10+BQ10+BR10+AV10</f>
        <v>29.063519999999997</v>
      </c>
      <c r="BU10" s="11">
        <f t="shared" ref="BU10:BU73" si="4">D10-BS10</f>
        <v>45.206699999999998</v>
      </c>
    </row>
    <row r="11" spans="1:73" ht="18.75" customHeight="1" x14ac:dyDescent="0.3">
      <c r="A11" s="58">
        <f t="shared" ref="A11:A74" si="5">A10+1</f>
        <v>3</v>
      </c>
      <c r="B11" s="63" t="s">
        <v>46</v>
      </c>
      <c r="C11" s="193">
        <v>77.151540000000011</v>
      </c>
      <c r="D11" s="194">
        <v>74.936800000000005</v>
      </c>
      <c r="E11" s="85"/>
      <c r="F11" s="86"/>
      <c r="G11" s="87"/>
      <c r="H11" s="85"/>
      <c r="I11" s="86"/>
      <c r="J11" s="85"/>
      <c r="K11" s="88"/>
      <c r="L11" s="86"/>
      <c r="M11" s="89">
        <v>2E-3</v>
      </c>
      <c r="N11" s="86">
        <v>8.2812999999999999</v>
      </c>
      <c r="O11" s="85"/>
      <c r="P11" s="86"/>
      <c r="Q11" s="90"/>
      <c r="R11" s="86"/>
      <c r="S11" s="85"/>
      <c r="T11" s="88"/>
      <c r="U11" s="86"/>
      <c r="V11" s="85"/>
      <c r="W11" s="86"/>
      <c r="X11" s="85"/>
      <c r="Y11" s="86"/>
      <c r="Z11" s="85">
        <v>4</v>
      </c>
      <c r="AA11" s="91">
        <v>3.7735099999999999</v>
      </c>
      <c r="AB11" s="85"/>
      <c r="AC11" s="86"/>
      <c r="AD11" s="85"/>
      <c r="AE11" s="86"/>
      <c r="AF11" s="92"/>
      <c r="AG11" s="86"/>
      <c r="AH11" s="92"/>
      <c r="AI11" s="86"/>
      <c r="AJ11" s="93">
        <v>1</v>
      </c>
      <c r="AK11" s="94">
        <v>0.30620000000000003</v>
      </c>
      <c r="AL11" s="95"/>
      <c r="AM11" s="96"/>
      <c r="AN11" s="96"/>
      <c r="AO11" s="92"/>
      <c r="AP11" s="86"/>
      <c r="AQ11" s="96"/>
      <c r="AR11" s="95"/>
      <c r="AS11" s="86"/>
      <c r="AT11" s="88">
        <v>12</v>
      </c>
      <c r="AU11" s="86">
        <v>5.3479999999999999</v>
      </c>
      <c r="AV11" s="97"/>
      <c r="AW11" s="96">
        <v>3.06</v>
      </c>
      <c r="AX11" s="89"/>
      <c r="AY11" s="86"/>
      <c r="AZ11" s="95"/>
      <c r="BA11" s="86"/>
      <c r="BB11" s="95"/>
      <c r="BC11" s="86"/>
      <c r="BD11" s="95"/>
      <c r="BE11" s="86"/>
      <c r="BF11" s="90"/>
      <c r="BG11" s="86"/>
      <c r="BH11" s="90"/>
      <c r="BI11" s="86"/>
      <c r="BJ11" s="95"/>
      <c r="BK11" s="86"/>
      <c r="BL11" s="90"/>
      <c r="BM11" s="86"/>
      <c r="BN11" s="90"/>
      <c r="BO11" s="86"/>
      <c r="BP11" s="98">
        <f t="shared" si="1"/>
        <v>20.769009999999998</v>
      </c>
      <c r="BQ11" s="99">
        <f t="shared" ref="BQ11:BQ73" si="6">AY11+BA11+BC11+BE11+BG11+BI11</f>
        <v>0</v>
      </c>
      <c r="BR11" s="100">
        <f t="shared" si="2"/>
        <v>0</v>
      </c>
      <c r="BS11" s="101">
        <f t="shared" si="3"/>
        <v>20.769009999999998</v>
      </c>
      <c r="BU11" s="11">
        <f t="shared" si="4"/>
        <v>54.167790000000011</v>
      </c>
    </row>
    <row r="12" spans="1:73" ht="19.5" customHeight="1" x14ac:dyDescent="0.3">
      <c r="A12" s="58">
        <f t="shared" si="5"/>
        <v>4</v>
      </c>
      <c r="B12" s="63" t="s">
        <v>47</v>
      </c>
      <c r="C12" s="193">
        <v>200.23020000000002</v>
      </c>
      <c r="D12" s="194">
        <v>188.49606</v>
      </c>
      <c r="E12" s="85"/>
      <c r="F12" s="86"/>
      <c r="G12" s="87"/>
      <c r="H12" s="85"/>
      <c r="I12" s="86"/>
      <c r="J12" s="85"/>
      <c r="K12" s="88"/>
      <c r="L12" s="86"/>
      <c r="M12" s="89"/>
      <c r="N12" s="86"/>
      <c r="O12" s="85"/>
      <c r="P12" s="86"/>
      <c r="Q12" s="90"/>
      <c r="R12" s="86"/>
      <c r="S12" s="85"/>
      <c r="T12" s="88"/>
      <c r="U12" s="86"/>
      <c r="V12" s="85"/>
      <c r="W12" s="86"/>
      <c r="X12" s="85">
        <v>1.5E-3</v>
      </c>
      <c r="Y12" s="86">
        <v>2.0449999999999999</v>
      </c>
      <c r="Z12" s="85"/>
      <c r="AA12" s="91"/>
      <c r="AB12" s="85"/>
      <c r="AC12" s="86"/>
      <c r="AD12" s="85"/>
      <c r="AE12" s="86"/>
      <c r="AF12" s="92">
        <v>1</v>
      </c>
      <c r="AG12" s="86">
        <v>3.5014799999999999</v>
      </c>
      <c r="AH12" s="92"/>
      <c r="AI12" s="86"/>
      <c r="AJ12" s="93">
        <v>1</v>
      </c>
      <c r="AK12" s="94">
        <v>3.1603599999999998</v>
      </c>
      <c r="AL12" s="95"/>
      <c r="AM12" s="96"/>
      <c r="AN12" s="96"/>
      <c r="AO12" s="92"/>
      <c r="AP12" s="86"/>
      <c r="AQ12" s="96"/>
      <c r="AR12" s="95"/>
      <c r="AS12" s="86"/>
      <c r="AT12" s="88"/>
      <c r="AU12" s="86"/>
      <c r="AV12" s="97"/>
      <c r="AW12" s="96">
        <v>22.660999999999998</v>
      </c>
      <c r="AX12" s="89"/>
      <c r="AY12" s="86"/>
      <c r="AZ12" s="95">
        <v>2E-3</v>
      </c>
      <c r="BA12" s="86">
        <v>4.5926799999999997</v>
      </c>
      <c r="BB12" s="95">
        <v>4.0000000000000001E-3</v>
      </c>
      <c r="BC12" s="86">
        <v>11.26323</v>
      </c>
      <c r="BD12" s="95">
        <v>1.0999999999999999E-2</v>
      </c>
      <c r="BE12" s="86">
        <v>23.11675</v>
      </c>
      <c r="BF12" s="90">
        <v>2</v>
      </c>
      <c r="BG12" s="86">
        <v>37.822240000000001</v>
      </c>
      <c r="BH12" s="90">
        <v>8</v>
      </c>
      <c r="BI12" s="86">
        <v>25.152999999999999</v>
      </c>
      <c r="BJ12" s="95">
        <v>0.05</v>
      </c>
      <c r="BK12" s="86">
        <v>8.9503299999999992</v>
      </c>
      <c r="BL12" s="90">
        <v>6</v>
      </c>
      <c r="BM12" s="86">
        <v>7.5780000000000003</v>
      </c>
      <c r="BN12" s="90"/>
      <c r="BO12" s="86"/>
      <c r="BP12" s="98">
        <f t="shared" si="1"/>
        <v>31.367839999999998</v>
      </c>
      <c r="BQ12" s="99">
        <f t="shared" si="6"/>
        <v>101.9479</v>
      </c>
      <c r="BR12" s="100">
        <f t="shared" si="2"/>
        <v>16.52833</v>
      </c>
      <c r="BS12" s="101">
        <f t="shared" si="3"/>
        <v>149.84407000000002</v>
      </c>
      <c r="BU12" s="11">
        <f t="shared" si="4"/>
        <v>38.651989999999984</v>
      </c>
    </row>
    <row r="13" spans="1:73" ht="18.75" customHeight="1" x14ac:dyDescent="0.3">
      <c r="A13" s="58">
        <f t="shared" si="5"/>
        <v>5</v>
      </c>
      <c r="B13" s="63" t="s">
        <v>48</v>
      </c>
      <c r="C13" s="193">
        <v>193.52136000000002</v>
      </c>
      <c r="D13" s="194">
        <v>188.88373000000001</v>
      </c>
      <c r="E13" s="85">
        <v>2.0999999999999999E-3</v>
      </c>
      <c r="F13" s="86">
        <v>2.843</v>
      </c>
      <c r="G13" s="87"/>
      <c r="H13" s="85"/>
      <c r="I13" s="86"/>
      <c r="J13" s="85"/>
      <c r="K13" s="88"/>
      <c r="L13" s="86"/>
      <c r="M13" s="89"/>
      <c r="N13" s="86"/>
      <c r="O13" s="85"/>
      <c r="P13" s="86"/>
      <c r="Q13" s="90"/>
      <c r="R13" s="86"/>
      <c r="S13" s="85"/>
      <c r="T13" s="88"/>
      <c r="U13" s="86"/>
      <c r="V13" s="85"/>
      <c r="W13" s="86"/>
      <c r="X13" s="85"/>
      <c r="Y13" s="86"/>
      <c r="Z13" s="85">
        <v>4</v>
      </c>
      <c r="AA13" s="91">
        <v>4.35433</v>
      </c>
      <c r="AB13" s="85"/>
      <c r="AC13" s="86"/>
      <c r="AD13" s="85"/>
      <c r="AE13" s="86"/>
      <c r="AF13" s="92">
        <v>1</v>
      </c>
      <c r="AG13" s="86">
        <v>3.2289300000000001</v>
      </c>
      <c r="AH13" s="92"/>
      <c r="AI13" s="86"/>
      <c r="AJ13" s="93">
        <v>1</v>
      </c>
      <c r="AK13" s="94">
        <v>2.5811999999999999</v>
      </c>
      <c r="AL13" s="95"/>
      <c r="AM13" s="96"/>
      <c r="AN13" s="96"/>
      <c r="AO13" s="92"/>
      <c r="AP13" s="86"/>
      <c r="AQ13" s="96"/>
      <c r="AR13" s="95"/>
      <c r="AS13" s="86"/>
      <c r="AT13" s="102"/>
      <c r="AU13" s="103"/>
      <c r="AV13" s="104"/>
      <c r="AW13" s="105">
        <v>13.594000000000001</v>
      </c>
      <c r="AX13" s="89"/>
      <c r="AY13" s="86"/>
      <c r="AZ13" s="95">
        <v>1E-3</v>
      </c>
      <c r="BA13" s="86">
        <v>1.853</v>
      </c>
      <c r="BB13" s="95">
        <v>1E-3</v>
      </c>
      <c r="BC13" s="86">
        <v>2.04</v>
      </c>
      <c r="BD13" s="95"/>
      <c r="BE13" s="86"/>
      <c r="BF13" s="90"/>
      <c r="BG13" s="86"/>
      <c r="BH13" s="90">
        <v>5</v>
      </c>
      <c r="BI13" s="86">
        <v>6.9530000000000003</v>
      </c>
      <c r="BJ13" s="95"/>
      <c r="BK13" s="86"/>
      <c r="BL13" s="90"/>
      <c r="BM13" s="86"/>
      <c r="BN13" s="90"/>
      <c r="BO13" s="86"/>
      <c r="BP13" s="98">
        <f t="shared" si="1"/>
        <v>26.601459999999999</v>
      </c>
      <c r="BQ13" s="99">
        <f t="shared" si="6"/>
        <v>10.846</v>
      </c>
      <c r="BR13" s="100">
        <f t="shared" si="2"/>
        <v>0</v>
      </c>
      <c r="BS13" s="101">
        <f t="shared" si="3"/>
        <v>37.44746</v>
      </c>
      <c r="BU13" s="11">
        <f t="shared" si="4"/>
        <v>151.43627000000001</v>
      </c>
    </row>
    <row r="14" spans="1:73" ht="18.75" customHeight="1" x14ac:dyDescent="0.3">
      <c r="A14" s="58">
        <f t="shared" si="5"/>
        <v>6</v>
      </c>
      <c r="B14" s="63" t="s">
        <v>49</v>
      </c>
      <c r="C14" s="193">
        <v>209.24315999999996</v>
      </c>
      <c r="D14" s="194">
        <v>222.34004999999999</v>
      </c>
      <c r="E14" s="85">
        <v>0.04</v>
      </c>
      <c r="F14" s="86">
        <v>84.46</v>
      </c>
      <c r="G14" s="87"/>
      <c r="H14" s="85"/>
      <c r="I14" s="86"/>
      <c r="J14" s="85"/>
      <c r="K14" s="88"/>
      <c r="L14" s="86"/>
      <c r="M14" s="89"/>
      <c r="N14" s="86"/>
      <c r="O14" s="85"/>
      <c r="P14" s="86"/>
      <c r="Q14" s="90"/>
      <c r="R14" s="86"/>
      <c r="S14" s="85"/>
      <c r="T14" s="88"/>
      <c r="U14" s="86"/>
      <c r="V14" s="85"/>
      <c r="W14" s="86"/>
      <c r="X14" s="85"/>
      <c r="Y14" s="86"/>
      <c r="Z14" s="85">
        <v>2</v>
      </c>
      <c r="AA14" s="91">
        <v>1.8619000000000001</v>
      </c>
      <c r="AB14" s="85"/>
      <c r="AC14" s="86"/>
      <c r="AD14" s="85"/>
      <c r="AE14" s="86"/>
      <c r="AF14" s="92">
        <v>1</v>
      </c>
      <c r="AG14" s="86">
        <v>1.08474</v>
      </c>
      <c r="AH14" s="92"/>
      <c r="AI14" s="86"/>
      <c r="AJ14" s="93"/>
      <c r="AK14" s="94"/>
      <c r="AL14" s="95"/>
      <c r="AM14" s="96"/>
      <c r="AN14" s="96"/>
      <c r="AO14" s="92"/>
      <c r="AP14" s="86"/>
      <c r="AQ14" s="96"/>
      <c r="AR14" s="95"/>
      <c r="AS14" s="86"/>
      <c r="AT14" s="88"/>
      <c r="AU14" s="86"/>
      <c r="AV14" s="97"/>
      <c r="AW14" s="96">
        <v>24.248999999999999</v>
      </c>
      <c r="AX14" s="89"/>
      <c r="AY14" s="86"/>
      <c r="AZ14" s="95"/>
      <c r="BA14" s="86"/>
      <c r="BB14" s="95"/>
      <c r="BC14" s="86"/>
      <c r="BD14" s="95"/>
      <c r="BE14" s="86"/>
      <c r="BF14" s="90"/>
      <c r="BG14" s="86"/>
      <c r="BH14" s="90">
        <v>5</v>
      </c>
      <c r="BI14" s="86">
        <v>5.2569999999999997</v>
      </c>
      <c r="BJ14" s="95"/>
      <c r="BK14" s="86"/>
      <c r="BL14" s="90"/>
      <c r="BM14" s="86"/>
      <c r="BN14" s="90"/>
      <c r="BO14" s="86"/>
      <c r="BP14" s="98">
        <f t="shared" si="1"/>
        <v>111.65563999999999</v>
      </c>
      <c r="BQ14" s="99">
        <f t="shared" si="6"/>
        <v>5.2569999999999997</v>
      </c>
      <c r="BR14" s="100">
        <f t="shared" si="2"/>
        <v>0</v>
      </c>
      <c r="BS14" s="101">
        <f t="shared" si="3"/>
        <v>116.91264</v>
      </c>
      <c r="BU14" s="11">
        <f t="shared" si="4"/>
        <v>105.42740999999999</v>
      </c>
    </row>
    <row r="15" spans="1:73" ht="18.75" customHeight="1" x14ac:dyDescent="0.3">
      <c r="A15" s="58">
        <f t="shared" si="5"/>
        <v>7</v>
      </c>
      <c r="B15" s="63" t="s">
        <v>50</v>
      </c>
      <c r="C15" s="193">
        <v>117.90786</v>
      </c>
      <c r="D15" s="194">
        <v>111.64044</v>
      </c>
      <c r="E15" s="85"/>
      <c r="F15" s="86"/>
      <c r="G15" s="87"/>
      <c r="H15" s="85"/>
      <c r="I15" s="86"/>
      <c r="J15" s="85"/>
      <c r="K15" s="88"/>
      <c r="L15" s="86"/>
      <c r="M15" s="89"/>
      <c r="N15" s="86"/>
      <c r="O15" s="85"/>
      <c r="P15" s="86"/>
      <c r="Q15" s="90"/>
      <c r="R15" s="86"/>
      <c r="S15" s="85"/>
      <c r="T15" s="88"/>
      <c r="U15" s="86"/>
      <c r="V15" s="85"/>
      <c r="W15" s="86"/>
      <c r="X15" s="85"/>
      <c r="Y15" s="86"/>
      <c r="Z15" s="85"/>
      <c r="AA15" s="91"/>
      <c r="AB15" s="85"/>
      <c r="AC15" s="86"/>
      <c r="AD15" s="85"/>
      <c r="AE15" s="86"/>
      <c r="AF15" s="92">
        <v>2</v>
      </c>
      <c r="AG15" s="86">
        <v>5.7067100000000002</v>
      </c>
      <c r="AH15" s="92"/>
      <c r="AI15" s="86"/>
      <c r="AJ15" s="93"/>
      <c r="AK15" s="94"/>
      <c r="AL15" s="95"/>
      <c r="AM15" s="96"/>
      <c r="AN15" s="96"/>
      <c r="AO15" s="92"/>
      <c r="AP15" s="86"/>
      <c r="AQ15" s="96"/>
      <c r="AR15" s="95"/>
      <c r="AS15" s="86"/>
      <c r="AT15" s="88"/>
      <c r="AU15" s="86"/>
      <c r="AV15" s="97"/>
      <c r="AW15" s="96">
        <v>3.06</v>
      </c>
      <c r="AX15" s="89"/>
      <c r="AY15" s="86"/>
      <c r="AZ15" s="95">
        <v>1E-3</v>
      </c>
      <c r="BA15" s="86">
        <v>1.9530000000000001</v>
      </c>
      <c r="BB15" s="95">
        <v>3.0000000000000001E-3</v>
      </c>
      <c r="BC15" s="86">
        <v>8.3810000000000002</v>
      </c>
      <c r="BD15" s="95"/>
      <c r="BE15" s="86"/>
      <c r="BF15" s="90"/>
      <c r="BG15" s="86"/>
      <c r="BH15" s="90">
        <v>2</v>
      </c>
      <c r="BI15" s="86">
        <v>3.7570000000000001</v>
      </c>
      <c r="BJ15" s="95"/>
      <c r="BK15" s="86"/>
      <c r="BL15" s="90"/>
      <c r="BM15" s="86"/>
      <c r="BN15" s="90"/>
      <c r="BO15" s="86"/>
      <c r="BP15" s="98">
        <f t="shared" si="1"/>
        <v>8.7667099999999998</v>
      </c>
      <c r="BQ15" s="99">
        <f t="shared" si="6"/>
        <v>14.090999999999999</v>
      </c>
      <c r="BR15" s="100">
        <f t="shared" si="2"/>
        <v>0</v>
      </c>
      <c r="BS15" s="101">
        <f t="shared" si="3"/>
        <v>22.857709999999997</v>
      </c>
      <c r="BU15" s="11">
        <f t="shared" si="4"/>
        <v>88.782730000000001</v>
      </c>
    </row>
    <row r="16" spans="1:73" ht="18.75" customHeight="1" x14ac:dyDescent="0.3">
      <c r="A16" s="58">
        <f t="shared" si="5"/>
        <v>8</v>
      </c>
      <c r="B16" s="63" t="s">
        <v>51</v>
      </c>
      <c r="C16" s="193">
        <v>112.95852000000001</v>
      </c>
      <c r="D16" s="194">
        <v>116.75971000000001</v>
      </c>
      <c r="E16" s="85"/>
      <c r="F16" s="86"/>
      <c r="G16" s="87"/>
      <c r="H16" s="85"/>
      <c r="I16" s="86"/>
      <c r="J16" s="85"/>
      <c r="K16" s="88"/>
      <c r="L16" s="86"/>
      <c r="M16" s="89"/>
      <c r="N16" s="86"/>
      <c r="O16" s="85"/>
      <c r="P16" s="86"/>
      <c r="Q16" s="90"/>
      <c r="R16" s="86"/>
      <c r="S16" s="85"/>
      <c r="T16" s="88"/>
      <c r="U16" s="86"/>
      <c r="V16" s="85">
        <v>2.3999999999999998E-3</v>
      </c>
      <c r="W16" s="86">
        <v>5.4912700000000001</v>
      </c>
      <c r="X16" s="85"/>
      <c r="Y16" s="86"/>
      <c r="Z16" s="85"/>
      <c r="AA16" s="91"/>
      <c r="AB16" s="85"/>
      <c r="AC16" s="86"/>
      <c r="AD16" s="85"/>
      <c r="AE16" s="86"/>
      <c r="AF16" s="92"/>
      <c r="AG16" s="86"/>
      <c r="AH16" s="92"/>
      <c r="AI16" s="86"/>
      <c r="AJ16" s="93"/>
      <c r="AK16" s="94"/>
      <c r="AL16" s="95"/>
      <c r="AM16" s="96"/>
      <c r="AN16" s="96"/>
      <c r="AO16" s="92"/>
      <c r="AP16" s="86"/>
      <c r="AQ16" s="96"/>
      <c r="AR16" s="95"/>
      <c r="AS16" s="86"/>
      <c r="AT16" s="88"/>
      <c r="AU16" s="86"/>
      <c r="AV16" s="97"/>
      <c r="AW16" s="96">
        <v>12.6</v>
      </c>
      <c r="AX16" s="89"/>
      <c r="AY16" s="86"/>
      <c r="AZ16" s="95"/>
      <c r="BA16" s="86"/>
      <c r="BB16" s="95"/>
      <c r="BC16" s="86"/>
      <c r="BD16" s="95"/>
      <c r="BE16" s="86"/>
      <c r="BF16" s="90"/>
      <c r="BG16" s="86"/>
      <c r="BH16" s="90">
        <v>4</v>
      </c>
      <c r="BI16" s="86">
        <v>7.3659999999999997</v>
      </c>
      <c r="BJ16" s="95"/>
      <c r="BK16" s="86"/>
      <c r="BL16" s="90">
        <v>3</v>
      </c>
      <c r="BM16" s="86">
        <v>2.7669999999999999</v>
      </c>
      <c r="BN16" s="90">
        <v>1</v>
      </c>
      <c r="BO16" s="86">
        <v>4.5755299999999997</v>
      </c>
      <c r="BP16" s="98">
        <f t="shared" si="1"/>
        <v>18.091270000000002</v>
      </c>
      <c r="BQ16" s="99">
        <f t="shared" si="6"/>
        <v>7.3659999999999997</v>
      </c>
      <c r="BR16" s="100">
        <f t="shared" si="2"/>
        <v>7.34253</v>
      </c>
      <c r="BS16" s="101">
        <f t="shared" si="3"/>
        <v>32.799800000000005</v>
      </c>
      <c r="BU16" s="11">
        <f t="shared" si="4"/>
        <v>83.959910000000008</v>
      </c>
    </row>
    <row r="17" spans="1:73" ht="18.75" customHeight="1" x14ac:dyDescent="0.3">
      <c r="A17" s="58">
        <f t="shared" si="5"/>
        <v>9</v>
      </c>
      <c r="B17" s="63" t="s">
        <v>52</v>
      </c>
      <c r="C17" s="193">
        <v>270.19440000000003</v>
      </c>
      <c r="D17" s="194">
        <v>260.17988000000003</v>
      </c>
      <c r="E17" s="85"/>
      <c r="F17" s="86"/>
      <c r="G17" s="87"/>
      <c r="H17" s="85"/>
      <c r="I17" s="86"/>
      <c r="J17" s="85">
        <v>1.6E-2</v>
      </c>
      <c r="K17" s="88">
        <v>3</v>
      </c>
      <c r="L17" s="86">
        <v>30.543220000000002</v>
      </c>
      <c r="M17" s="89"/>
      <c r="N17" s="86"/>
      <c r="O17" s="85"/>
      <c r="P17" s="86"/>
      <c r="Q17" s="90"/>
      <c r="R17" s="86"/>
      <c r="S17" s="85"/>
      <c r="T17" s="88"/>
      <c r="U17" s="86"/>
      <c r="V17" s="85"/>
      <c r="W17" s="86"/>
      <c r="X17" s="85"/>
      <c r="Y17" s="86"/>
      <c r="Z17" s="85"/>
      <c r="AA17" s="91"/>
      <c r="AB17" s="85"/>
      <c r="AC17" s="86"/>
      <c r="AD17" s="85"/>
      <c r="AE17" s="86"/>
      <c r="AF17" s="92">
        <v>1</v>
      </c>
      <c r="AG17" s="86">
        <v>24.130369999999999</v>
      </c>
      <c r="AH17" s="92"/>
      <c r="AI17" s="86"/>
      <c r="AJ17" s="93"/>
      <c r="AK17" s="94"/>
      <c r="AL17" s="95"/>
      <c r="AM17" s="96"/>
      <c r="AN17" s="96"/>
      <c r="AO17" s="92"/>
      <c r="AP17" s="86"/>
      <c r="AQ17" s="96"/>
      <c r="AR17" s="95"/>
      <c r="AS17" s="86"/>
      <c r="AT17" s="88"/>
      <c r="AU17" s="86"/>
      <c r="AV17" s="97"/>
      <c r="AW17" s="96">
        <v>145.33100000000002</v>
      </c>
      <c r="AX17" s="89"/>
      <c r="AY17" s="86"/>
      <c r="AZ17" s="95"/>
      <c r="BA17" s="86"/>
      <c r="BB17" s="95"/>
      <c r="BC17" s="86"/>
      <c r="BD17" s="95"/>
      <c r="BE17" s="86"/>
      <c r="BF17" s="90"/>
      <c r="BG17" s="86"/>
      <c r="BH17" s="90"/>
      <c r="BI17" s="86"/>
      <c r="BJ17" s="95"/>
      <c r="BK17" s="86"/>
      <c r="BL17" s="90"/>
      <c r="BM17" s="86"/>
      <c r="BN17" s="90">
        <v>1</v>
      </c>
      <c r="BO17" s="86">
        <v>4.3644400000000001</v>
      </c>
      <c r="BP17" s="98">
        <f t="shared" si="1"/>
        <v>200.00459000000001</v>
      </c>
      <c r="BQ17" s="99">
        <f t="shared" si="6"/>
        <v>0</v>
      </c>
      <c r="BR17" s="100">
        <f t="shared" si="2"/>
        <v>4.3644400000000001</v>
      </c>
      <c r="BS17" s="101">
        <f t="shared" si="3"/>
        <v>204.36903000000001</v>
      </c>
      <c r="BU17" s="11">
        <f t="shared" si="4"/>
        <v>55.810850000000016</v>
      </c>
    </row>
    <row r="18" spans="1:73" ht="18.75" customHeight="1" x14ac:dyDescent="0.3">
      <c r="A18" s="58">
        <f t="shared" si="5"/>
        <v>10</v>
      </c>
      <c r="B18" s="63" t="s">
        <v>53</v>
      </c>
      <c r="C18" s="193">
        <v>271.50078000000002</v>
      </c>
      <c r="D18" s="194">
        <v>263.36955</v>
      </c>
      <c r="E18" s="85"/>
      <c r="F18" s="86"/>
      <c r="G18" s="87"/>
      <c r="H18" s="85">
        <v>1.116E-2</v>
      </c>
      <c r="I18" s="86">
        <v>17.296289999999999</v>
      </c>
      <c r="J18" s="85">
        <v>4.0000000000000001E-3</v>
      </c>
      <c r="K18" s="88">
        <v>2</v>
      </c>
      <c r="L18" s="86">
        <v>11.06906</v>
      </c>
      <c r="M18" s="89"/>
      <c r="N18" s="86"/>
      <c r="O18" s="85"/>
      <c r="P18" s="86"/>
      <c r="Q18" s="90"/>
      <c r="R18" s="86"/>
      <c r="S18" s="85"/>
      <c r="T18" s="88"/>
      <c r="U18" s="86"/>
      <c r="V18" s="85"/>
      <c r="W18" s="86"/>
      <c r="X18" s="85"/>
      <c r="Y18" s="86"/>
      <c r="Z18" s="85"/>
      <c r="AA18" s="91"/>
      <c r="AB18" s="85"/>
      <c r="AC18" s="86"/>
      <c r="AD18" s="85"/>
      <c r="AE18" s="86"/>
      <c r="AF18" s="92"/>
      <c r="AG18" s="86"/>
      <c r="AH18" s="92"/>
      <c r="AI18" s="86"/>
      <c r="AJ18" s="93"/>
      <c r="AK18" s="94"/>
      <c r="AL18" s="95"/>
      <c r="AM18" s="96"/>
      <c r="AN18" s="96"/>
      <c r="AO18" s="92"/>
      <c r="AP18" s="86"/>
      <c r="AQ18" s="96"/>
      <c r="AR18" s="95"/>
      <c r="AS18" s="86"/>
      <c r="AT18" s="88"/>
      <c r="AU18" s="86"/>
      <c r="AV18" s="97"/>
      <c r="AW18" s="96">
        <v>38.368000000000002</v>
      </c>
      <c r="AX18" s="89"/>
      <c r="AY18" s="86"/>
      <c r="AZ18" s="95"/>
      <c r="BA18" s="86"/>
      <c r="BB18" s="95">
        <v>1.5E-3</v>
      </c>
      <c r="BC18" s="86">
        <v>3.9233600000000002</v>
      </c>
      <c r="BD18" s="95">
        <v>4.0000000000000001E-3</v>
      </c>
      <c r="BE18" s="86">
        <v>9.3940000000000001</v>
      </c>
      <c r="BF18" s="90"/>
      <c r="BG18" s="86"/>
      <c r="BH18" s="90">
        <v>3</v>
      </c>
      <c r="BI18" s="86">
        <v>11.175999999999998</v>
      </c>
      <c r="BJ18" s="95">
        <v>0.01</v>
      </c>
      <c r="BK18" s="86">
        <v>1.6820299999999999</v>
      </c>
      <c r="BL18" s="90">
        <v>6</v>
      </c>
      <c r="BM18" s="86">
        <v>45.128</v>
      </c>
      <c r="BN18" s="90"/>
      <c r="BO18" s="86"/>
      <c r="BP18" s="98">
        <f t="shared" si="1"/>
        <v>66.733350000000002</v>
      </c>
      <c r="BQ18" s="99">
        <f t="shared" si="6"/>
        <v>24.493359999999999</v>
      </c>
      <c r="BR18" s="100">
        <f t="shared" si="2"/>
        <v>46.810029999999998</v>
      </c>
      <c r="BS18" s="101">
        <f t="shared" si="3"/>
        <v>138.03674000000001</v>
      </c>
      <c r="BU18" s="11">
        <f t="shared" si="4"/>
        <v>125.33280999999999</v>
      </c>
    </row>
    <row r="19" spans="1:73" ht="18.75" customHeight="1" x14ac:dyDescent="0.3">
      <c r="A19" s="58">
        <f t="shared" si="5"/>
        <v>11</v>
      </c>
      <c r="B19" s="63" t="s">
        <v>54</v>
      </c>
      <c r="C19" s="193">
        <v>270.30905999999999</v>
      </c>
      <c r="D19" s="194">
        <v>280.44519000000003</v>
      </c>
      <c r="E19" s="85"/>
      <c r="F19" s="86"/>
      <c r="G19" s="87"/>
      <c r="H19" s="85"/>
      <c r="I19" s="86"/>
      <c r="J19" s="85"/>
      <c r="K19" s="88"/>
      <c r="L19" s="86"/>
      <c r="M19" s="89"/>
      <c r="N19" s="86"/>
      <c r="O19" s="85"/>
      <c r="P19" s="86"/>
      <c r="Q19" s="90"/>
      <c r="R19" s="86"/>
      <c r="S19" s="85"/>
      <c r="T19" s="88"/>
      <c r="U19" s="86"/>
      <c r="V19" s="85"/>
      <c r="W19" s="86"/>
      <c r="X19" s="85"/>
      <c r="Y19" s="86"/>
      <c r="Z19" s="85">
        <v>26</v>
      </c>
      <c r="AA19" s="91">
        <v>29.514809999999997</v>
      </c>
      <c r="AB19" s="85"/>
      <c r="AC19" s="86"/>
      <c r="AD19" s="85"/>
      <c r="AE19" s="86"/>
      <c r="AF19" s="92">
        <v>2</v>
      </c>
      <c r="AG19" s="86">
        <v>4.77407</v>
      </c>
      <c r="AH19" s="92">
        <v>1</v>
      </c>
      <c r="AI19" s="86">
        <v>19.595359999999999</v>
      </c>
      <c r="AJ19" s="93"/>
      <c r="AK19" s="94"/>
      <c r="AL19" s="95"/>
      <c r="AM19" s="96"/>
      <c r="AN19" s="96"/>
      <c r="AO19" s="92"/>
      <c r="AP19" s="86"/>
      <c r="AQ19" s="96"/>
      <c r="AR19" s="95"/>
      <c r="AS19" s="86"/>
      <c r="AT19" s="88"/>
      <c r="AU19" s="86"/>
      <c r="AV19" s="97"/>
      <c r="AW19" s="96">
        <v>22.335999999999999</v>
      </c>
      <c r="AX19" s="89"/>
      <c r="AY19" s="86"/>
      <c r="AZ19" s="95"/>
      <c r="BA19" s="86"/>
      <c r="BB19" s="95"/>
      <c r="BC19" s="86"/>
      <c r="BD19" s="95"/>
      <c r="BE19" s="86"/>
      <c r="BF19" s="90"/>
      <c r="BG19" s="86"/>
      <c r="BH19" s="90">
        <v>3</v>
      </c>
      <c r="BI19" s="86">
        <v>3.37</v>
      </c>
      <c r="BJ19" s="95">
        <v>2.5000000000000001E-2</v>
      </c>
      <c r="BK19" s="86">
        <v>4.093</v>
      </c>
      <c r="BL19" s="90"/>
      <c r="BM19" s="86"/>
      <c r="BN19" s="90"/>
      <c r="BO19" s="86"/>
      <c r="BP19" s="98">
        <f t="shared" si="1"/>
        <v>76.22023999999999</v>
      </c>
      <c r="BQ19" s="99">
        <f t="shared" si="6"/>
        <v>3.37</v>
      </c>
      <c r="BR19" s="100">
        <f t="shared" si="2"/>
        <v>4.093</v>
      </c>
      <c r="BS19" s="101">
        <f t="shared" si="3"/>
        <v>83.683239999999998</v>
      </c>
      <c r="BU19" s="11">
        <f t="shared" si="4"/>
        <v>196.76195000000001</v>
      </c>
    </row>
    <row r="20" spans="1:73" ht="18.75" customHeight="1" x14ac:dyDescent="0.3">
      <c r="A20" s="58">
        <f t="shared" si="5"/>
        <v>12</v>
      </c>
      <c r="B20" s="63" t="s">
        <v>55</v>
      </c>
      <c r="C20" s="193">
        <v>208.39466000000002</v>
      </c>
      <c r="D20" s="194">
        <v>196.84208000000001</v>
      </c>
      <c r="E20" s="85"/>
      <c r="F20" s="86"/>
      <c r="G20" s="87"/>
      <c r="H20" s="85">
        <v>7.4999999999999997E-2</v>
      </c>
      <c r="I20" s="86">
        <v>14.378019999999999</v>
      </c>
      <c r="J20" s="85"/>
      <c r="K20" s="88"/>
      <c r="L20" s="86"/>
      <c r="M20" s="89"/>
      <c r="N20" s="86"/>
      <c r="O20" s="85"/>
      <c r="P20" s="86"/>
      <c r="Q20" s="90"/>
      <c r="R20" s="86"/>
      <c r="S20" s="85">
        <v>0.31180000000000002</v>
      </c>
      <c r="T20" s="88">
        <v>4</v>
      </c>
      <c r="U20" s="86">
        <v>634.49199999999996</v>
      </c>
      <c r="V20" s="85"/>
      <c r="W20" s="86"/>
      <c r="X20" s="85"/>
      <c r="Y20" s="86"/>
      <c r="Z20" s="85"/>
      <c r="AA20" s="91"/>
      <c r="AB20" s="85"/>
      <c r="AC20" s="86"/>
      <c r="AD20" s="85"/>
      <c r="AE20" s="86"/>
      <c r="AF20" s="92">
        <v>1</v>
      </c>
      <c r="AG20" s="86">
        <v>3.0966900000000002</v>
      </c>
      <c r="AH20" s="92"/>
      <c r="AI20" s="86"/>
      <c r="AJ20" s="93">
        <v>22</v>
      </c>
      <c r="AK20" s="94">
        <v>580.60122999999999</v>
      </c>
      <c r="AL20" s="95"/>
      <c r="AM20" s="96"/>
      <c r="AN20" s="96"/>
      <c r="AO20" s="92"/>
      <c r="AP20" s="86"/>
      <c r="AQ20" s="96"/>
      <c r="AR20" s="95"/>
      <c r="AS20" s="86"/>
      <c r="AT20" s="88"/>
      <c r="AU20" s="86"/>
      <c r="AV20" s="97"/>
      <c r="AW20" s="96">
        <v>7.4090000000000007</v>
      </c>
      <c r="AX20" s="89"/>
      <c r="AY20" s="86"/>
      <c r="AZ20" s="95">
        <v>1E-3</v>
      </c>
      <c r="BA20" s="86">
        <v>2.6613799999999999</v>
      </c>
      <c r="BB20" s="95">
        <v>4.0000000000000001E-3</v>
      </c>
      <c r="BC20" s="86">
        <v>12.9499</v>
      </c>
      <c r="BD20" s="95"/>
      <c r="BE20" s="86"/>
      <c r="BF20" s="90"/>
      <c r="BG20" s="86"/>
      <c r="BH20" s="90">
        <v>3</v>
      </c>
      <c r="BI20" s="86">
        <v>10.25</v>
      </c>
      <c r="BJ20" s="95"/>
      <c r="BK20" s="86"/>
      <c r="BL20" s="90">
        <v>2</v>
      </c>
      <c r="BM20" s="86">
        <v>1.736</v>
      </c>
      <c r="BN20" s="90">
        <v>1</v>
      </c>
      <c r="BO20" s="86">
        <v>4.6535599999999997</v>
      </c>
      <c r="BP20" s="98">
        <f t="shared" si="1"/>
        <v>1239.97694</v>
      </c>
      <c r="BQ20" s="99">
        <f t="shared" si="6"/>
        <v>25.861280000000001</v>
      </c>
      <c r="BR20" s="100">
        <f t="shared" si="2"/>
        <v>6.3895599999999995</v>
      </c>
      <c r="BS20" s="101">
        <f t="shared" si="3"/>
        <v>1272.2277800000002</v>
      </c>
      <c r="BU20" s="11">
        <f t="shared" si="4"/>
        <v>-1075.3857000000003</v>
      </c>
    </row>
    <row r="21" spans="1:73" ht="18.75" customHeight="1" x14ac:dyDescent="0.3">
      <c r="A21" s="58">
        <f t="shared" si="5"/>
        <v>13</v>
      </c>
      <c r="B21" s="63" t="s">
        <v>56</v>
      </c>
      <c r="C21" s="193">
        <v>269.60664000000003</v>
      </c>
      <c r="D21" s="194">
        <v>279.67079999999999</v>
      </c>
      <c r="E21" s="85"/>
      <c r="F21" s="86"/>
      <c r="G21" s="87"/>
      <c r="H21" s="85"/>
      <c r="I21" s="86"/>
      <c r="J21" s="85"/>
      <c r="K21" s="88"/>
      <c r="L21" s="86"/>
      <c r="M21" s="89"/>
      <c r="N21" s="86"/>
      <c r="O21" s="85"/>
      <c r="P21" s="86"/>
      <c r="Q21" s="90"/>
      <c r="R21" s="86"/>
      <c r="S21" s="85"/>
      <c r="T21" s="88"/>
      <c r="U21" s="86"/>
      <c r="V21" s="85"/>
      <c r="W21" s="86"/>
      <c r="X21" s="85"/>
      <c r="Y21" s="86"/>
      <c r="Z21" s="85">
        <v>10</v>
      </c>
      <c r="AA21" s="91">
        <v>9.4338499999999996</v>
      </c>
      <c r="AB21" s="85"/>
      <c r="AC21" s="86"/>
      <c r="AD21" s="85"/>
      <c r="AE21" s="86"/>
      <c r="AF21" s="92">
        <v>2</v>
      </c>
      <c r="AG21" s="86">
        <v>17.636690000000002</v>
      </c>
      <c r="AH21" s="92"/>
      <c r="AI21" s="86"/>
      <c r="AJ21" s="93"/>
      <c r="AK21" s="94"/>
      <c r="AL21" s="95"/>
      <c r="AM21" s="96"/>
      <c r="AN21" s="96"/>
      <c r="AO21" s="92"/>
      <c r="AP21" s="86"/>
      <c r="AQ21" s="96"/>
      <c r="AR21" s="95"/>
      <c r="AS21" s="86"/>
      <c r="AT21" s="88"/>
      <c r="AU21" s="86"/>
      <c r="AV21" s="97"/>
      <c r="AW21" s="96">
        <v>7.6430000000000007</v>
      </c>
      <c r="AX21" s="89"/>
      <c r="AY21" s="86"/>
      <c r="AZ21" s="95"/>
      <c r="BA21" s="86"/>
      <c r="BB21" s="95"/>
      <c r="BC21" s="86"/>
      <c r="BD21" s="95">
        <v>2E-3</v>
      </c>
      <c r="BE21" s="86">
        <v>4.0910500000000001</v>
      </c>
      <c r="BF21" s="90"/>
      <c r="BG21" s="86"/>
      <c r="BH21" s="90">
        <v>6</v>
      </c>
      <c r="BI21" s="86">
        <v>9.67</v>
      </c>
      <c r="BJ21" s="95"/>
      <c r="BK21" s="86"/>
      <c r="BL21" s="90"/>
      <c r="BM21" s="86"/>
      <c r="BN21" s="90"/>
      <c r="BO21" s="86"/>
      <c r="BP21" s="98">
        <f t="shared" si="1"/>
        <v>34.713540000000002</v>
      </c>
      <c r="BQ21" s="99">
        <f t="shared" si="6"/>
        <v>13.761050000000001</v>
      </c>
      <c r="BR21" s="100">
        <f t="shared" si="2"/>
        <v>0</v>
      </c>
      <c r="BS21" s="101">
        <f t="shared" si="3"/>
        <v>48.474590000000006</v>
      </c>
      <c r="BU21" s="11">
        <f t="shared" si="4"/>
        <v>231.19620999999998</v>
      </c>
    </row>
    <row r="22" spans="1:73" ht="18.75" customHeight="1" x14ac:dyDescent="0.3">
      <c r="A22" s="58">
        <f t="shared" si="5"/>
        <v>14</v>
      </c>
      <c r="B22" s="63" t="s">
        <v>57</v>
      </c>
      <c r="C22" s="193">
        <v>194.19641999999999</v>
      </c>
      <c r="D22" s="194">
        <v>193.22085999999999</v>
      </c>
      <c r="E22" s="85"/>
      <c r="F22" s="86"/>
      <c r="G22" s="87"/>
      <c r="H22" s="85"/>
      <c r="I22" s="86"/>
      <c r="J22" s="85"/>
      <c r="K22" s="88"/>
      <c r="L22" s="86"/>
      <c r="M22" s="89"/>
      <c r="N22" s="86"/>
      <c r="O22" s="85"/>
      <c r="P22" s="86"/>
      <c r="Q22" s="90"/>
      <c r="R22" s="86"/>
      <c r="S22" s="85"/>
      <c r="T22" s="88"/>
      <c r="U22" s="86"/>
      <c r="V22" s="85"/>
      <c r="W22" s="86"/>
      <c r="X22" s="85"/>
      <c r="Y22" s="86"/>
      <c r="Z22" s="85"/>
      <c r="AA22" s="91"/>
      <c r="AB22" s="85"/>
      <c r="AC22" s="86"/>
      <c r="AD22" s="85"/>
      <c r="AE22" s="86"/>
      <c r="AF22" s="92">
        <v>1</v>
      </c>
      <c r="AG22" s="86">
        <v>2.8431600000000001</v>
      </c>
      <c r="AH22" s="92"/>
      <c r="AI22" s="86"/>
      <c r="AJ22" s="93"/>
      <c r="AK22" s="94"/>
      <c r="AL22" s="95"/>
      <c r="AM22" s="96"/>
      <c r="AN22" s="96"/>
      <c r="AO22" s="92"/>
      <c r="AP22" s="86"/>
      <c r="AQ22" s="96"/>
      <c r="AR22" s="95"/>
      <c r="AS22" s="86"/>
      <c r="AT22" s="88"/>
      <c r="AU22" s="86"/>
      <c r="AV22" s="97"/>
      <c r="AW22" s="96">
        <v>8.11</v>
      </c>
      <c r="AX22" s="89"/>
      <c r="AY22" s="86"/>
      <c r="AZ22" s="95"/>
      <c r="BA22" s="86"/>
      <c r="BB22" s="95"/>
      <c r="BC22" s="86"/>
      <c r="BD22" s="95"/>
      <c r="BE22" s="86"/>
      <c r="BF22" s="90"/>
      <c r="BG22" s="86"/>
      <c r="BH22" s="90">
        <v>2</v>
      </c>
      <c r="BI22" s="86">
        <v>1.847</v>
      </c>
      <c r="BJ22" s="95"/>
      <c r="BK22" s="86"/>
      <c r="BL22" s="90"/>
      <c r="BM22" s="86"/>
      <c r="BN22" s="90">
        <v>1</v>
      </c>
      <c r="BO22" s="86">
        <v>4.4940699999999998</v>
      </c>
      <c r="BP22" s="98">
        <f t="shared" si="1"/>
        <v>10.95316</v>
      </c>
      <c r="BQ22" s="99">
        <f t="shared" si="6"/>
        <v>1.847</v>
      </c>
      <c r="BR22" s="100">
        <f t="shared" si="2"/>
        <v>4.4940699999999998</v>
      </c>
      <c r="BS22" s="101">
        <f t="shared" si="3"/>
        <v>17.294229999999999</v>
      </c>
      <c r="BU22" s="11">
        <f t="shared" si="4"/>
        <v>175.92662999999999</v>
      </c>
    </row>
    <row r="23" spans="1:73" ht="18.75" customHeight="1" x14ac:dyDescent="0.3">
      <c r="A23" s="58">
        <f t="shared" si="5"/>
        <v>15</v>
      </c>
      <c r="B23" s="63" t="s">
        <v>58</v>
      </c>
      <c r="C23" s="193">
        <v>267.43308000000002</v>
      </c>
      <c r="D23" s="194">
        <v>264.44766999999996</v>
      </c>
      <c r="E23" s="85"/>
      <c r="F23" s="86"/>
      <c r="G23" s="87"/>
      <c r="H23" s="85"/>
      <c r="I23" s="86"/>
      <c r="J23" s="85"/>
      <c r="K23" s="88"/>
      <c r="L23" s="86"/>
      <c r="M23" s="89"/>
      <c r="N23" s="86"/>
      <c r="O23" s="85"/>
      <c r="P23" s="86"/>
      <c r="Q23" s="90"/>
      <c r="R23" s="86"/>
      <c r="S23" s="85"/>
      <c r="T23" s="88"/>
      <c r="U23" s="86"/>
      <c r="V23" s="85"/>
      <c r="W23" s="86"/>
      <c r="X23" s="85"/>
      <c r="Y23" s="86"/>
      <c r="Z23" s="85"/>
      <c r="AA23" s="91"/>
      <c r="AB23" s="85"/>
      <c r="AC23" s="86"/>
      <c r="AD23" s="85"/>
      <c r="AE23" s="86"/>
      <c r="AF23" s="92"/>
      <c r="AG23" s="86"/>
      <c r="AH23" s="92"/>
      <c r="AI23" s="86"/>
      <c r="AJ23" s="93"/>
      <c r="AK23" s="94"/>
      <c r="AL23" s="95"/>
      <c r="AM23" s="96"/>
      <c r="AN23" s="96"/>
      <c r="AO23" s="92"/>
      <c r="AP23" s="86"/>
      <c r="AQ23" s="96"/>
      <c r="AR23" s="95"/>
      <c r="AS23" s="86"/>
      <c r="AT23" s="88"/>
      <c r="AU23" s="86"/>
      <c r="AV23" s="97"/>
      <c r="AW23" s="96">
        <v>15.120999999999999</v>
      </c>
      <c r="AX23" s="89"/>
      <c r="AY23" s="86"/>
      <c r="AZ23" s="95">
        <v>2E-3</v>
      </c>
      <c r="BA23" s="86">
        <v>32.703440000000001</v>
      </c>
      <c r="BB23" s="95">
        <v>2.5000000000000001E-3</v>
      </c>
      <c r="BC23" s="86">
        <v>6.5179999999999998</v>
      </c>
      <c r="BD23" s="95">
        <v>2E-3</v>
      </c>
      <c r="BE23" s="86">
        <v>3.6182099999999999</v>
      </c>
      <c r="BF23" s="90"/>
      <c r="BG23" s="86"/>
      <c r="BH23" s="90">
        <v>2</v>
      </c>
      <c r="BI23" s="86">
        <v>3.5649999999999999</v>
      </c>
      <c r="BJ23" s="95"/>
      <c r="BK23" s="86"/>
      <c r="BL23" s="90">
        <v>1</v>
      </c>
      <c r="BM23" s="86">
        <v>0.83499999999999996</v>
      </c>
      <c r="BN23" s="90">
        <v>1</v>
      </c>
      <c r="BO23" s="86">
        <v>4.4969999999999999</v>
      </c>
      <c r="BP23" s="98">
        <f t="shared" si="1"/>
        <v>15.120999999999999</v>
      </c>
      <c r="BQ23" s="99">
        <f t="shared" si="6"/>
        <v>46.404649999999997</v>
      </c>
      <c r="BR23" s="100">
        <f t="shared" si="2"/>
        <v>5.3319999999999999</v>
      </c>
      <c r="BS23" s="101">
        <f t="shared" si="3"/>
        <v>66.857649999999992</v>
      </c>
      <c r="BU23" s="11">
        <f t="shared" si="4"/>
        <v>197.59001999999998</v>
      </c>
    </row>
    <row r="24" spans="1:73" ht="18.75" customHeight="1" x14ac:dyDescent="0.3">
      <c r="A24" s="58">
        <f t="shared" si="5"/>
        <v>16</v>
      </c>
      <c r="B24" s="63" t="s">
        <v>59</v>
      </c>
      <c r="C24" s="193">
        <v>197.75567999999998</v>
      </c>
      <c r="D24" s="194">
        <v>198.55924999999999</v>
      </c>
      <c r="E24" s="85"/>
      <c r="F24" s="86"/>
      <c r="G24" s="87"/>
      <c r="H24" s="85"/>
      <c r="I24" s="86"/>
      <c r="J24" s="85"/>
      <c r="K24" s="88"/>
      <c r="L24" s="86"/>
      <c r="M24" s="89"/>
      <c r="N24" s="86"/>
      <c r="O24" s="85"/>
      <c r="P24" s="86"/>
      <c r="Q24" s="90"/>
      <c r="R24" s="86"/>
      <c r="S24" s="85"/>
      <c r="T24" s="88"/>
      <c r="U24" s="86"/>
      <c r="V24" s="85"/>
      <c r="W24" s="86"/>
      <c r="X24" s="85">
        <v>2.5000000000000001E-3</v>
      </c>
      <c r="Y24" s="86">
        <v>3.4083199999999998</v>
      </c>
      <c r="Z24" s="85"/>
      <c r="AA24" s="91"/>
      <c r="AB24" s="85"/>
      <c r="AC24" s="86"/>
      <c r="AD24" s="85"/>
      <c r="AE24" s="86"/>
      <c r="AF24" s="92">
        <v>2</v>
      </c>
      <c r="AG24" s="86">
        <v>8.0197800000000008</v>
      </c>
      <c r="AH24" s="92"/>
      <c r="AI24" s="86"/>
      <c r="AJ24" s="93"/>
      <c r="AK24" s="94"/>
      <c r="AL24" s="95"/>
      <c r="AM24" s="96"/>
      <c r="AN24" s="96"/>
      <c r="AO24" s="92"/>
      <c r="AP24" s="86"/>
      <c r="AQ24" s="96"/>
      <c r="AR24" s="95"/>
      <c r="AS24" s="86"/>
      <c r="AT24" s="88"/>
      <c r="AU24" s="86"/>
      <c r="AV24" s="97"/>
      <c r="AW24" s="96">
        <v>3.63</v>
      </c>
      <c r="AX24" s="89"/>
      <c r="AY24" s="86"/>
      <c r="AZ24" s="95"/>
      <c r="BA24" s="86"/>
      <c r="BB24" s="95">
        <v>2.5000000000000001E-3</v>
      </c>
      <c r="BC24" s="86">
        <v>4.8925770000000002</v>
      </c>
      <c r="BD24" s="95"/>
      <c r="BE24" s="86"/>
      <c r="BF24" s="90"/>
      <c r="BG24" s="86"/>
      <c r="BH24" s="90">
        <v>1</v>
      </c>
      <c r="BI24" s="86">
        <v>0.89100000000000001</v>
      </c>
      <c r="BJ24" s="95"/>
      <c r="BK24" s="86"/>
      <c r="BL24" s="90"/>
      <c r="BM24" s="86"/>
      <c r="BN24" s="90"/>
      <c r="BO24" s="86"/>
      <c r="BP24" s="98">
        <f t="shared" si="1"/>
        <v>15.0581</v>
      </c>
      <c r="BQ24" s="99">
        <f t="shared" si="6"/>
        <v>5.7835770000000002</v>
      </c>
      <c r="BR24" s="100">
        <f t="shared" si="2"/>
        <v>0</v>
      </c>
      <c r="BS24" s="101">
        <f t="shared" si="3"/>
        <v>20.841677000000001</v>
      </c>
      <c r="BU24" s="11">
        <f t="shared" si="4"/>
        <v>177.71757299999999</v>
      </c>
    </row>
    <row r="25" spans="1:73" ht="18.75" customHeight="1" x14ac:dyDescent="0.3">
      <c r="A25" s="58">
        <f t="shared" si="5"/>
        <v>17</v>
      </c>
      <c r="B25" s="63" t="s">
        <v>60</v>
      </c>
      <c r="C25" s="193">
        <v>270.63221999999996</v>
      </c>
      <c r="D25" s="194">
        <v>255.30368999999999</v>
      </c>
      <c r="E25" s="85"/>
      <c r="F25" s="86"/>
      <c r="G25" s="87"/>
      <c r="H25" s="85">
        <v>3.0000000000000001E-3</v>
      </c>
      <c r="I25" s="86">
        <v>7.4931299999999998</v>
      </c>
      <c r="J25" s="85">
        <v>2.1000000000000001E-2</v>
      </c>
      <c r="K25" s="88">
        <v>5</v>
      </c>
      <c r="L25" s="86">
        <v>40.510159999999999</v>
      </c>
      <c r="M25" s="89">
        <v>4.0000000000000001E-3</v>
      </c>
      <c r="N25" s="86">
        <v>2.69</v>
      </c>
      <c r="O25" s="85">
        <v>0.02</v>
      </c>
      <c r="P25" s="86">
        <v>13.884</v>
      </c>
      <c r="Q25" s="90"/>
      <c r="R25" s="86"/>
      <c r="S25" s="85"/>
      <c r="T25" s="88"/>
      <c r="U25" s="86"/>
      <c r="V25" s="85"/>
      <c r="W25" s="86"/>
      <c r="X25" s="85"/>
      <c r="Y25" s="86"/>
      <c r="Z25" s="85">
        <v>3</v>
      </c>
      <c r="AA25" s="91">
        <v>2.8183600000000002</v>
      </c>
      <c r="AB25" s="85"/>
      <c r="AC25" s="86"/>
      <c r="AD25" s="85"/>
      <c r="AE25" s="86"/>
      <c r="AF25" s="92">
        <v>1</v>
      </c>
      <c r="AG25" s="86">
        <v>13.51708</v>
      </c>
      <c r="AH25" s="92"/>
      <c r="AI25" s="86"/>
      <c r="AJ25" s="93"/>
      <c r="AK25" s="94"/>
      <c r="AL25" s="95"/>
      <c r="AM25" s="96"/>
      <c r="AN25" s="96"/>
      <c r="AO25" s="92"/>
      <c r="AP25" s="86"/>
      <c r="AQ25" s="96"/>
      <c r="AR25" s="95"/>
      <c r="AS25" s="86"/>
      <c r="AT25" s="88"/>
      <c r="AU25" s="86"/>
      <c r="AV25" s="97"/>
      <c r="AW25" s="96">
        <v>235.75699999999998</v>
      </c>
      <c r="AX25" s="89"/>
      <c r="AY25" s="86"/>
      <c r="AZ25" s="95"/>
      <c r="BA25" s="86"/>
      <c r="BB25" s="95">
        <v>1.5E-3</v>
      </c>
      <c r="BC25" s="86">
        <v>2.77948</v>
      </c>
      <c r="BD25" s="95">
        <v>2E-3</v>
      </c>
      <c r="BE25" s="86">
        <v>5.5613900000000003</v>
      </c>
      <c r="BF25" s="90"/>
      <c r="BG25" s="86"/>
      <c r="BH25" s="90">
        <v>6</v>
      </c>
      <c r="BI25" s="86">
        <v>9.5449999999999999</v>
      </c>
      <c r="BJ25" s="95"/>
      <c r="BK25" s="86"/>
      <c r="BL25" s="90"/>
      <c r="BM25" s="86"/>
      <c r="BN25" s="90">
        <v>1</v>
      </c>
      <c r="BO25" s="86">
        <v>4.6535599999999997</v>
      </c>
      <c r="BP25" s="98">
        <f t="shared" si="1"/>
        <v>316.66972999999996</v>
      </c>
      <c r="BQ25" s="99">
        <f t="shared" si="6"/>
        <v>17.885870000000001</v>
      </c>
      <c r="BR25" s="100">
        <f t="shared" si="2"/>
        <v>4.6535599999999997</v>
      </c>
      <c r="BS25" s="101">
        <f t="shared" si="3"/>
        <v>339.20916</v>
      </c>
      <c r="BU25" s="11">
        <f t="shared" si="4"/>
        <v>-83.905470000000008</v>
      </c>
    </row>
    <row r="26" spans="1:73" ht="18.75" customHeight="1" x14ac:dyDescent="0.3">
      <c r="A26" s="58">
        <f t="shared" si="5"/>
        <v>18</v>
      </c>
      <c r="B26" s="63" t="s">
        <v>61</v>
      </c>
      <c r="C26" s="193">
        <v>195.10518000000002</v>
      </c>
      <c r="D26" s="194">
        <v>193.49318</v>
      </c>
      <c r="E26" s="85">
        <v>5.0000000000000001E-3</v>
      </c>
      <c r="F26" s="86">
        <v>2.7132999999999998</v>
      </c>
      <c r="G26" s="87"/>
      <c r="H26" s="85"/>
      <c r="I26" s="86"/>
      <c r="J26" s="85"/>
      <c r="K26" s="88"/>
      <c r="L26" s="86"/>
      <c r="M26" s="89"/>
      <c r="N26" s="86"/>
      <c r="O26" s="85"/>
      <c r="P26" s="86"/>
      <c r="Q26" s="90"/>
      <c r="R26" s="86"/>
      <c r="S26" s="85"/>
      <c r="T26" s="88"/>
      <c r="U26" s="86"/>
      <c r="V26" s="85"/>
      <c r="W26" s="86"/>
      <c r="X26" s="85"/>
      <c r="Y26" s="86"/>
      <c r="Z26" s="85">
        <v>2</v>
      </c>
      <c r="AA26" s="91">
        <v>4.468</v>
      </c>
      <c r="AB26" s="85"/>
      <c r="AC26" s="86"/>
      <c r="AD26" s="85"/>
      <c r="AE26" s="86"/>
      <c r="AF26" s="92"/>
      <c r="AG26" s="86"/>
      <c r="AH26" s="92"/>
      <c r="AI26" s="86"/>
      <c r="AJ26" s="93"/>
      <c r="AK26" s="94"/>
      <c r="AL26" s="95"/>
      <c r="AM26" s="96"/>
      <c r="AN26" s="96"/>
      <c r="AO26" s="92"/>
      <c r="AP26" s="86"/>
      <c r="AQ26" s="96"/>
      <c r="AR26" s="95"/>
      <c r="AS26" s="86"/>
      <c r="AT26" s="88"/>
      <c r="AU26" s="86"/>
      <c r="AV26" s="97"/>
      <c r="AW26" s="96">
        <v>3.4940000000000002</v>
      </c>
      <c r="AX26" s="89"/>
      <c r="AY26" s="86"/>
      <c r="AZ26" s="95"/>
      <c r="BA26" s="86"/>
      <c r="BB26" s="95"/>
      <c r="BC26" s="86"/>
      <c r="BD26" s="95">
        <v>1.2E-2</v>
      </c>
      <c r="BE26" s="86">
        <v>11.42262</v>
      </c>
      <c r="BF26" s="90">
        <v>1</v>
      </c>
      <c r="BG26" s="86">
        <v>11.326000000000001</v>
      </c>
      <c r="BH26" s="90">
        <v>3</v>
      </c>
      <c r="BI26" s="86">
        <v>3.0550000000000002</v>
      </c>
      <c r="BJ26" s="95">
        <v>0.04</v>
      </c>
      <c r="BK26" s="86">
        <v>7.2519999999999998</v>
      </c>
      <c r="BL26" s="90">
        <v>5</v>
      </c>
      <c r="BM26" s="86">
        <v>5.407</v>
      </c>
      <c r="BN26" s="90">
        <v>1</v>
      </c>
      <c r="BO26" s="86">
        <v>4.5679999999999996</v>
      </c>
      <c r="BP26" s="98">
        <f t="shared" si="1"/>
        <v>10.6753</v>
      </c>
      <c r="BQ26" s="99">
        <f t="shared" si="6"/>
        <v>25.803620000000002</v>
      </c>
      <c r="BR26" s="100">
        <f t="shared" si="2"/>
        <v>17.226999999999997</v>
      </c>
      <c r="BS26" s="101">
        <f t="shared" si="3"/>
        <v>53.705919999999999</v>
      </c>
      <c r="BU26" s="11">
        <f t="shared" si="4"/>
        <v>139.78726</v>
      </c>
    </row>
    <row r="27" spans="1:73" ht="18.75" customHeight="1" x14ac:dyDescent="0.3">
      <c r="A27" s="58">
        <f t="shared" si="5"/>
        <v>19</v>
      </c>
      <c r="B27" s="63" t="s">
        <v>62</v>
      </c>
      <c r="C27" s="193">
        <v>265.31609999999995</v>
      </c>
      <c r="D27" s="194">
        <v>262.28034000000002</v>
      </c>
      <c r="E27" s="85">
        <v>7.0000000000000001E-3</v>
      </c>
      <c r="F27" s="86">
        <v>4.8970000000000002</v>
      </c>
      <c r="G27" s="87"/>
      <c r="H27" s="85"/>
      <c r="I27" s="86"/>
      <c r="J27" s="85"/>
      <c r="K27" s="88"/>
      <c r="L27" s="86"/>
      <c r="M27" s="89">
        <v>2.6200000000000001E-2</v>
      </c>
      <c r="N27" s="86">
        <v>159.68938</v>
      </c>
      <c r="O27" s="85"/>
      <c r="P27" s="86"/>
      <c r="Q27" s="90"/>
      <c r="R27" s="86"/>
      <c r="S27" s="85">
        <v>0.57000000000000006</v>
      </c>
      <c r="T27" s="88">
        <v>5</v>
      </c>
      <c r="U27" s="86">
        <v>635.04499999999996</v>
      </c>
      <c r="V27" s="85"/>
      <c r="W27" s="86"/>
      <c r="X27" s="85"/>
      <c r="Y27" s="86"/>
      <c r="Z27" s="85"/>
      <c r="AA27" s="91"/>
      <c r="AB27" s="85"/>
      <c r="AC27" s="86"/>
      <c r="AD27" s="85"/>
      <c r="AE27" s="86"/>
      <c r="AF27" s="92"/>
      <c r="AG27" s="86"/>
      <c r="AH27" s="92"/>
      <c r="AI27" s="86"/>
      <c r="AJ27" s="93"/>
      <c r="AK27" s="94"/>
      <c r="AL27" s="95"/>
      <c r="AM27" s="96"/>
      <c r="AN27" s="96"/>
      <c r="AO27" s="92"/>
      <c r="AP27" s="86"/>
      <c r="AQ27" s="96"/>
      <c r="AR27" s="95"/>
      <c r="AS27" s="86"/>
      <c r="AT27" s="88"/>
      <c r="AU27" s="86"/>
      <c r="AV27" s="97"/>
      <c r="AW27" s="96">
        <v>60.327000000000005</v>
      </c>
      <c r="AX27" s="89"/>
      <c r="AY27" s="86"/>
      <c r="AZ27" s="95">
        <v>2E-3</v>
      </c>
      <c r="BA27" s="86">
        <v>6.38964</v>
      </c>
      <c r="BB27" s="95">
        <v>6.0000000000000001E-3</v>
      </c>
      <c r="BC27" s="86">
        <v>14.013</v>
      </c>
      <c r="BD27" s="95"/>
      <c r="BE27" s="86"/>
      <c r="BF27" s="90">
        <v>1</v>
      </c>
      <c r="BG27" s="86">
        <v>0.90500000000000003</v>
      </c>
      <c r="BH27" s="90"/>
      <c r="BI27" s="86"/>
      <c r="BJ27" s="95"/>
      <c r="BK27" s="86"/>
      <c r="BL27" s="90"/>
      <c r="BM27" s="86"/>
      <c r="BN27" s="90">
        <v>2</v>
      </c>
      <c r="BO27" s="86">
        <v>15.379</v>
      </c>
      <c r="BP27" s="98">
        <f t="shared" si="1"/>
        <v>859.95837999999992</v>
      </c>
      <c r="BQ27" s="99">
        <f t="shared" si="6"/>
        <v>21.307639999999999</v>
      </c>
      <c r="BR27" s="100">
        <f t="shared" si="2"/>
        <v>15.379</v>
      </c>
      <c r="BS27" s="101">
        <f t="shared" si="3"/>
        <v>896.64501999999993</v>
      </c>
      <c r="BU27" s="11">
        <f t="shared" si="4"/>
        <v>-634.36467999999991</v>
      </c>
    </row>
    <row r="28" spans="1:73" ht="18.75" customHeight="1" x14ac:dyDescent="0.3">
      <c r="A28" s="58">
        <f t="shared" si="5"/>
        <v>20</v>
      </c>
      <c r="B28" s="63" t="s">
        <v>63</v>
      </c>
      <c r="C28" s="193">
        <v>190.60602000000003</v>
      </c>
      <c r="D28" s="194">
        <v>191.32733000000002</v>
      </c>
      <c r="E28" s="85"/>
      <c r="F28" s="86"/>
      <c r="G28" s="87"/>
      <c r="H28" s="85"/>
      <c r="I28" s="86"/>
      <c r="J28" s="85"/>
      <c r="K28" s="88"/>
      <c r="L28" s="86"/>
      <c r="M28" s="89"/>
      <c r="N28" s="86"/>
      <c r="O28" s="85"/>
      <c r="P28" s="86"/>
      <c r="Q28" s="90"/>
      <c r="R28" s="86"/>
      <c r="S28" s="85"/>
      <c r="T28" s="88"/>
      <c r="U28" s="86"/>
      <c r="V28" s="85"/>
      <c r="W28" s="86"/>
      <c r="X28" s="85"/>
      <c r="Y28" s="86"/>
      <c r="Z28" s="85"/>
      <c r="AA28" s="91"/>
      <c r="AB28" s="85"/>
      <c r="AC28" s="86"/>
      <c r="AD28" s="85"/>
      <c r="AE28" s="86"/>
      <c r="AF28" s="92"/>
      <c r="AG28" s="86"/>
      <c r="AH28" s="92"/>
      <c r="AI28" s="86"/>
      <c r="AJ28" s="93"/>
      <c r="AK28" s="94"/>
      <c r="AL28" s="95"/>
      <c r="AM28" s="96"/>
      <c r="AN28" s="96"/>
      <c r="AO28" s="92"/>
      <c r="AP28" s="86"/>
      <c r="AQ28" s="96"/>
      <c r="AR28" s="95"/>
      <c r="AS28" s="86"/>
      <c r="AT28" s="88"/>
      <c r="AU28" s="86"/>
      <c r="AV28" s="97"/>
      <c r="AW28" s="96">
        <v>3.06</v>
      </c>
      <c r="AX28" s="89"/>
      <c r="AY28" s="86"/>
      <c r="AZ28" s="95"/>
      <c r="BA28" s="86"/>
      <c r="BB28" s="95">
        <v>1E-3</v>
      </c>
      <c r="BC28" s="86">
        <v>3.3340000000000001</v>
      </c>
      <c r="BD28" s="95"/>
      <c r="BE28" s="86"/>
      <c r="BF28" s="90"/>
      <c r="BG28" s="86"/>
      <c r="BH28" s="90"/>
      <c r="BI28" s="86"/>
      <c r="BJ28" s="95"/>
      <c r="BK28" s="86"/>
      <c r="BL28" s="90">
        <v>3</v>
      </c>
      <c r="BM28" s="86">
        <v>2.7669999999999999</v>
      </c>
      <c r="BN28" s="90"/>
      <c r="BO28" s="86"/>
      <c r="BP28" s="98">
        <f t="shared" si="1"/>
        <v>3.06</v>
      </c>
      <c r="BQ28" s="99">
        <f t="shared" si="6"/>
        <v>3.3340000000000001</v>
      </c>
      <c r="BR28" s="100">
        <f t="shared" si="2"/>
        <v>2.7669999999999999</v>
      </c>
      <c r="BS28" s="101">
        <f t="shared" si="3"/>
        <v>9.1609999999999996</v>
      </c>
      <c r="BU28" s="11">
        <f t="shared" si="4"/>
        <v>182.16633000000002</v>
      </c>
    </row>
    <row r="29" spans="1:73" ht="18.75" customHeight="1" x14ac:dyDescent="0.3">
      <c r="A29" s="58">
        <f t="shared" si="5"/>
        <v>21</v>
      </c>
      <c r="B29" s="63" t="s">
        <v>64</v>
      </c>
      <c r="C29" s="193">
        <v>95.635379999999984</v>
      </c>
      <c r="D29" s="194">
        <v>88.436679999999996</v>
      </c>
      <c r="E29" s="85"/>
      <c r="F29" s="86"/>
      <c r="G29" s="87"/>
      <c r="H29" s="85">
        <v>2E-3</v>
      </c>
      <c r="I29" s="86">
        <v>4.6587399999999999</v>
      </c>
      <c r="J29" s="85"/>
      <c r="K29" s="88"/>
      <c r="L29" s="86"/>
      <c r="M29" s="89"/>
      <c r="N29" s="86"/>
      <c r="O29" s="85"/>
      <c r="P29" s="86"/>
      <c r="Q29" s="90"/>
      <c r="R29" s="86"/>
      <c r="S29" s="85"/>
      <c r="T29" s="88"/>
      <c r="U29" s="86"/>
      <c r="V29" s="85"/>
      <c r="W29" s="86"/>
      <c r="X29" s="85"/>
      <c r="Y29" s="86"/>
      <c r="Z29" s="85"/>
      <c r="AA29" s="91"/>
      <c r="AB29" s="85"/>
      <c r="AC29" s="86"/>
      <c r="AD29" s="85"/>
      <c r="AE29" s="86"/>
      <c r="AF29" s="92"/>
      <c r="AG29" s="86"/>
      <c r="AH29" s="92"/>
      <c r="AI29" s="86"/>
      <c r="AJ29" s="93"/>
      <c r="AK29" s="94"/>
      <c r="AL29" s="95"/>
      <c r="AM29" s="96"/>
      <c r="AN29" s="96"/>
      <c r="AO29" s="92"/>
      <c r="AP29" s="86"/>
      <c r="AQ29" s="96"/>
      <c r="AR29" s="95"/>
      <c r="AS29" s="86"/>
      <c r="AT29" s="88">
        <v>16</v>
      </c>
      <c r="AU29" s="86">
        <v>7.5430099999999998</v>
      </c>
      <c r="AV29" s="97"/>
      <c r="AW29" s="96">
        <v>17.585999999999999</v>
      </c>
      <c r="AX29" s="89"/>
      <c r="AY29" s="86"/>
      <c r="AZ29" s="95">
        <v>1E-3</v>
      </c>
      <c r="BA29" s="86">
        <v>2.1520000000000001</v>
      </c>
      <c r="BB29" s="95"/>
      <c r="BC29" s="86"/>
      <c r="BD29" s="95"/>
      <c r="BE29" s="86"/>
      <c r="BF29" s="90"/>
      <c r="BG29" s="86"/>
      <c r="BH29" s="90">
        <v>2</v>
      </c>
      <c r="BI29" s="86">
        <v>2.0089999999999999</v>
      </c>
      <c r="BJ29" s="95"/>
      <c r="BK29" s="86"/>
      <c r="BL29" s="90"/>
      <c r="BM29" s="86"/>
      <c r="BN29" s="90"/>
      <c r="BO29" s="86"/>
      <c r="BP29" s="98">
        <f t="shared" si="1"/>
        <v>29.787749999999999</v>
      </c>
      <c r="BQ29" s="99">
        <f t="shared" si="6"/>
        <v>4.1609999999999996</v>
      </c>
      <c r="BR29" s="100">
        <f t="shared" si="2"/>
        <v>0</v>
      </c>
      <c r="BS29" s="101">
        <f t="shared" si="3"/>
        <v>33.948749999999997</v>
      </c>
      <c r="BU29" s="11">
        <f t="shared" si="4"/>
        <v>54.487929999999999</v>
      </c>
    </row>
    <row r="30" spans="1:73" ht="18.75" customHeight="1" x14ac:dyDescent="0.3">
      <c r="A30" s="58">
        <f t="shared" si="5"/>
        <v>22</v>
      </c>
      <c r="B30" s="63" t="s">
        <v>65</v>
      </c>
      <c r="C30" s="193">
        <v>88.776600000000002</v>
      </c>
      <c r="D30" s="194">
        <v>86.643240000000006</v>
      </c>
      <c r="E30" s="85"/>
      <c r="F30" s="86"/>
      <c r="G30" s="87"/>
      <c r="H30" s="85"/>
      <c r="I30" s="86"/>
      <c r="J30" s="85"/>
      <c r="K30" s="88"/>
      <c r="L30" s="86"/>
      <c r="M30" s="89"/>
      <c r="N30" s="86"/>
      <c r="O30" s="85"/>
      <c r="P30" s="86"/>
      <c r="Q30" s="90"/>
      <c r="R30" s="86"/>
      <c r="S30" s="85"/>
      <c r="T30" s="88"/>
      <c r="U30" s="86"/>
      <c r="V30" s="85"/>
      <c r="W30" s="86"/>
      <c r="X30" s="85"/>
      <c r="Y30" s="86"/>
      <c r="Z30" s="85"/>
      <c r="AA30" s="91"/>
      <c r="AB30" s="85"/>
      <c r="AC30" s="86"/>
      <c r="AD30" s="85"/>
      <c r="AE30" s="86"/>
      <c r="AF30" s="92">
        <v>2</v>
      </c>
      <c r="AG30" s="86">
        <v>46.678809999999999</v>
      </c>
      <c r="AH30" s="92"/>
      <c r="AI30" s="86"/>
      <c r="AJ30" s="93"/>
      <c r="AK30" s="94"/>
      <c r="AL30" s="95"/>
      <c r="AM30" s="96"/>
      <c r="AN30" s="96"/>
      <c r="AO30" s="92"/>
      <c r="AP30" s="86"/>
      <c r="AQ30" s="96"/>
      <c r="AR30" s="95"/>
      <c r="AS30" s="86"/>
      <c r="AT30" s="88"/>
      <c r="AU30" s="86"/>
      <c r="AV30" s="97"/>
      <c r="AW30" s="96"/>
      <c r="AX30" s="89"/>
      <c r="AY30" s="86"/>
      <c r="AZ30" s="95"/>
      <c r="BA30" s="86"/>
      <c r="BB30" s="95"/>
      <c r="BC30" s="86"/>
      <c r="BD30" s="95"/>
      <c r="BE30" s="86"/>
      <c r="BF30" s="90"/>
      <c r="BG30" s="86"/>
      <c r="BH30" s="90"/>
      <c r="BI30" s="86"/>
      <c r="BJ30" s="95"/>
      <c r="BK30" s="86"/>
      <c r="BL30" s="90">
        <v>5</v>
      </c>
      <c r="BM30" s="86">
        <v>5.5749999999999993</v>
      </c>
      <c r="BN30" s="90">
        <v>1</v>
      </c>
      <c r="BO30" s="86">
        <v>4.4160000000000004</v>
      </c>
      <c r="BP30" s="98">
        <f t="shared" si="1"/>
        <v>46.678809999999999</v>
      </c>
      <c r="BQ30" s="99">
        <f t="shared" si="6"/>
        <v>0</v>
      </c>
      <c r="BR30" s="100">
        <f t="shared" si="2"/>
        <v>9.9909999999999997</v>
      </c>
      <c r="BS30" s="101">
        <f t="shared" si="3"/>
        <v>56.669809999999998</v>
      </c>
      <c r="BU30" s="11">
        <f t="shared" si="4"/>
        <v>29.973430000000008</v>
      </c>
    </row>
    <row r="31" spans="1:73" ht="18.75" customHeight="1" x14ac:dyDescent="0.3">
      <c r="A31" s="58">
        <f t="shared" si="5"/>
        <v>23</v>
      </c>
      <c r="B31" s="63" t="s">
        <v>66</v>
      </c>
      <c r="C31" s="193">
        <v>71.789580000000001</v>
      </c>
      <c r="D31" s="194">
        <v>72.571660000000008</v>
      </c>
      <c r="E31" s="85"/>
      <c r="F31" s="86"/>
      <c r="G31" s="87"/>
      <c r="H31" s="85"/>
      <c r="I31" s="86"/>
      <c r="J31" s="85"/>
      <c r="K31" s="88"/>
      <c r="L31" s="86"/>
      <c r="M31" s="89"/>
      <c r="N31" s="86"/>
      <c r="O31" s="85"/>
      <c r="P31" s="86"/>
      <c r="Q31" s="90"/>
      <c r="R31" s="86"/>
      <c r="S31" s="85"/>
      <c r="T31" s="88"/>
      <c r="U31" s="86"/>
      <c r="V31" s="85"/>
      <c r="W31" s="86"/>
      <c r="X31" s="85">
        <v>2.5000000000000001E-3</v>
      </c>
      <c r="Y31" s="86">
        <v>3.4083199999999998</v>
      </c>
      <c r="Z31" s="85"/>
      <c r="AA31" s="91"/>
      <c r="AB31" s="85"/>
      <c r="AC31" s="86"/>
      <c r="AD31" s="85"/>
      <c r="AE31" s="86"/>
      <c r="AF31" s="92">
        <v>1</v>
      </c>
      <c r="AG31" s="86">
        <v>3.0704799999999999</v>
      </c>
      <c r="AH31" s="92"/>
      <c r="AI31" s="86"/>
      <c r="AJ31" s="93"/>
      <c r="AK31" s="94"/>
      <c r="AL31" s="95"/>
      <c r="AM31" s="96"/>
      <c r="AN31" s="96"/>
      <c r="AO31" s="92"/>
      <c r="AP31" s="86"/>
      <c r="AQ31" s="96"/>
      <c r="AR31" s="95"/>
      <c r="AS31" s="86"/>
      <c r="AT31" s="88"/>
      <c r="AU31" s="86"/>
      <c r="AV31" s="97"/>
      <c r="AW31" s="96">
        <v>2.552</v>
      </c>
      <c r="AX31" s="89"/>
      <c r="AY31" s="86"/>
      <c r="AZ31" s="95"/>
      <c r="BA31" s="86"/>
      <c r="BB31" s="95"/>
      <c r="BC31" s="86"/>
      <c r="BD31" s="95"/>
      <c r="BE31" s="86"/>
      <c r="BF31" s="90"/>
      <c r="BG31" s="86"/>
      <c r="BH31" s="90">
        <v>16</v>
      </c>
      <c r="BI31" s="86">
        <v>15.564</v>
      </c>
      <c r="BJ31" s="95"/>
      <c r="BK31" s="86"/>
      <c r="BL31" s="90"/>
      <c r="BM31" s="86"/>
      <c r="BN31" s="90"/>
      <c r="BO31" s="86"/>
      <c r="BP31" s="98">
        <f t="shared" si="1"/>
        <v>9.0307999999999993</v>
      </c>
      <c r="BQ31" s="99">
        <f t="shared" si="6"/>
        <v>15.564</v>
      </c>
      <c r="BR31" s="100">
        <f t="shared" si="2"/>
        <v>0</v>
      </c>
      <c r="BS31" s="101">
        <f t="shared" si="3"/>
        <v>24.594799999999999</v>
      </c>
      <c r="BU31" s="11">
        <f t="shared" si="4"/>
        <v>47.976860000000009</v>
      </c>
    </row>
    <row r="32" spans="1:73" ht="18.75" customHeight="1" x14ac:dyDescent="0.3">
      <c r="A32" s="58">
        <f t="shared" si="5"/>
        <v>24</v>
      </c>
      <c r="B32" s="63" t="s">
        <v>67</v>
      </c>
      <c r="C32" s="193">
        <v>270.64547999999996</v>
      </c>
      <c r="D32" s="194">
        <v>264.56776000000002</v>
      </c>
      <c r="E32" s="85"/>
      <c r="F32" s="86"/>
      <c r="G32" s="87"/>
      <c r="H32" s="85">
        <v>1E-3</v>
      </c>
      <c r="I32" s="86">
        <v>1.6224700000000001</v>
      </c>
      <c r="J32" s="85"/>
      <c r="K32" s="88"/>
      <c r="L32" s="86"/>
      <c r="M32" s="89">
        <v>4.0000000000000001E-3</v>
      </c>
      <c r="N32" s="86">
        <v>2.573</v>
      </c>
      <c r="O32" s="85">
        <v>0.13700000000000001</v>
      </c>
      <c r="P32" s="86">
        <v>64.603489999999994</v>
      </c>
      <c r="Q32" s="90"/>
      <c r="R32" s="86"/>
      <c r="S32" s="85"/>
      <c r="T32" s="88"/>
      <c r="U32" s="86"/>
      <c r="V32" s="85"/>
      <c r="W32" s="86"/>
      <c r="X32" s="85"/>
      <c r="Y32" s="86"/>
      <c r="Z32" s="85">
        <v>8</v>
      </c>
      <c r="AA32" s="91">
        <v>8.8086300000000008</v>
      </c>
      <c r="AB32" s="85"/>
      <c r="AC32" s="86"/>
      <c r="AD32" s="85"/>
      <c r="AE32" s="86"/>
      <c r="AF32" s="92">
        <v>1</v>
      </c>
      <c r="AG32" s="86">
        <v>0.53230999999999995</v>
      </c>
      <c r="AH32" s="92"/>
      <c r="AI32" s="86"/>
      <c r="AJ32" s="93"/>
      <c r="AK32" s="94"/>
      <c r="AL32" s="95"/>
      <c r="AM32" s="96"/>
      <c r="AN32" s="96"/>
      <c r="AO32" s="92"/>
      <c r="AP32" s="86"/>
      <c r="AQ32" s="96"/>
      <c r="AR32" s="95"/>
      <c r="AS32" s="86"/>
      <c r="AT32" s="88">
        <v>5</v>
      </c>
      <c r="AU32" s="86">
        <v>10.166550000000001</v>
      </c>
      <c r="AV32" s="97"/>
      <c r="AW32" s="96">
        <v>121.398</v>
      </c>
      <c r="AX32" s="89"/>
      <c r="AY32" s="86"/>
      <c r="AZ32" s="95"/>
      <c r="BA32" s="86"/>
      <c r="BB32" s="95"/>
      <c r="BC32" s="86"/>
      <c r="BD32" s="95">
        <v>2E-3</v>
      </c>
      <c r="BE32" s="86">
        <v>8.10487</v>
      </c>
      <c r="BF32" s="90"/>
      <c r="BG32" s="86"/>
      <c r="BH32" s="90">
        <v>5</v>
      </c>
      <c r="BI32" s="86">
        <v>6.5630000000000006</v>
      </c>
      <c r="BJ32" s="95"/>
      <c r="BK32" s="86"/>
      <c r="BL32" s="90">
        <v>1</v>
      </c>
      <c r="BM32" s="86">
        <v>0.84099999999999997</v>
      </c>
      <c r="BN32" s="90">
        <v>2</v>
      </c>
      <c r="BO32" s="86">
        <v>9.6189999999999998</v>
      </c>
      <c r="BP32" s="98">
        <f t="shared" si="1"/>
        <v>209.70444999999998</v>
      </c>
      <c r="BQ32" s="99">
        <f t="shared" si="6"/>
        <v>14.667870000000001</v>
      </c>
      <c r="BR32" s="100">
        <f t="shared" si="2"/>
        <v>10.459999999999999</v>
      </c>
      <c r="BS32" s="101">
        <f t="shared" si="3"/>
        <v>234.83231999999998</v>
      </c>
      <c r="BU32" s="11">
        <f t="shared" si="4"/>
        <v>29.73544000000004</v>
      </c>
    </row>
    <row r="33" spans="1:73" ht="18.75" customHeight="1" x14ac:dyDescent="0.3">
      <c r="A33" s="58">
        <f t="shared" si="5"/>
        <v>25</v>
      </c>
      <c r="B33" s="63" t="s">
        <v>68</v>
      </c>
      <c r="C33" s="193">
        <v>45.53022</v>
      </c>
      <c r="D33" s="194">
        <v>45.161630000000002</v>
      </c>
      <c r="E33" s="85"/>
      <c r="F33" s="86"/>
      <c r="G33" s="87"/>
      <c r="H33" s="85"/>
      <c r="I33" s="86"/>
      <c r="J33" s="85"/>
      <c r="K33" s="88"/>
      <c r="L33" s="86"/>
      <c r="M33" s="89"/>
      <c r="N33" s="86"/>
      <c r="O33" s="85"/>
      <c r="P33" s="86"/>
      <c r="Q33" s="90"/>
      <c r="R33" s="86"/>
      <c r="S33" s="85"/>
      <c r="T33" s="88"/>
      <c r="U33" s="86"/>
      <c r="V33" s="85"/>
      <c r="W33" s="86"/>
      <c r="X33" s="85"/>
      <c r="Y33" s="86"/>
      <c r="Z33" s="85"/>
      <c r="AA33" s="91"/>
      <c r="AB33" s="85"/>
      <c r="AC33" s="86"/>
      <c r="AD33" s="85"/>
      <c r="AE33" s="86"/>
      <c r="AF33" s="92"/>
      <c r="AG33" s="86"/>
      <c r="AH33" s="92"/>
      <c r="AI33" s="86"/>
      <c r="AJ33" s="93"/>
      <c r="AK33" s="94"/>
      <c r="AL33" s="95"/>
      <c r="AM33" s="96"/>
      <c r="AN33" s="96"/>
      <c r="AO33" s="92"/>
      <c r="AP33" s="86"/>
      <c r="AQ33" s="96"/>
      <c r="AR33" s="95"/>
      <c r="AS33" s="86"/>
      <c r="AT33" s="88"/>
      <c r="AU33" s="86"/>
      <c r="AV33" s="97"/>
      <c r="AW33" s="96">
        <v>11.396000000000001</v>
      </c>
      <c r="AX33" s="89"/>
      <c r="AY33" s="86"/>
      <c r="AZ33" s="95"/>
      <c r="BA33" s="86"/>
      <c r="BB33" s="95">
        <v>1E-3</v>
      </c>
      <c r="BC33" s="86">
        <v>2.9649999999999999</v>
      </c>
      <c r="BD33" s="95"/>
      <c r="BE33" s="86"/>
      <c r="BF33" s="90"/>
      <c r="BG33" s="86"/>
      <c r="BH33" s="90">
        <v>13</v>
      </c>
      <c r="BI33" s="86">
        <v>12.965</v>
      </c>
      <c r="BJ33" s="95"/>
      <c r="BK33" s="86"/>
      <c r="BL33" s="90"/>
      <c r="BM33" s="86"/>
      <c r="BN33" s="90">
        <v>1</v>
      </c>
      <c r="BO33" s="86">
        <v>4.8819999999999997</v>
      </c>
      <c r="BP33" s="98">
        <f t="shared" si="1"/>
        <v>11.396000000000001</v>
      </c>
      <c r="BQ33" s="99">
        <f t="shared" si="6"/>
        <v>15.93</v>
      </c>
      <c r="BR33" s="100">
        <f t="shared" si="2"/>
        <v>4.8819999999999997</v>
      </c>
      <c r="BS33" s="101">
        <f t="shared" si="3"/>
        <v>32.207999999999998</v>
      </c>
      <c r="BU33" s="11">
        <f t="shared" si="4"/>
        <v>12.953630000000004</v>
      </c>
    </row>
    <row r="34" spans="1:73" ht="17.25" customHeight="1" x14ac:dyDescent="0.3">
      <c r="A34" s="58">
        <f t="shared" si="5"/>
        <v>26</v>
      </c>
      <c r="B34" s="63" t="s">
        <v>69</v>
      </c>
      <c r="C34" s="193">
        <v>75.226799999999997</v>
      </c>
      <c r="D34" s="194">
        <v>74.33541000000001</v>
      </c>
      <c r="E34" s="85"/>
      <c r="F34" s="86"/>
      <c r="G34" s="87"/>
      <c r="H34" s="85"/>
      <c r="I34" s="86"/>
      <c r="J34" s="85"/>
      <c r="K34" s="88"/>
      <c r="L34" s="86"/>
      <c r="M34" s="89"/>
      <c r="N34" s="86"/>
      <c r="O34" s="85"/>
      <c r="P34" s="86"/>
      <c r="Q34" s="90"/>
      <c r="R34" s="86"/>
      <c r="S34" s="85"/>
      <c r="T34" s="88"/>
      <c r="U34" s="86"/>
      <c r="V34" s="85"/>
      <c r="W34" s="86"/>
      <c r="X34" s="85">
        <v>1E-3</v>
      </c>
      <c r="Y34" s="86">
        <v>2.5219999999999998</v>
      </c>
      <c r="Z34" s="85"/>
      <c r="AA34" s="91"/>
      <c r="AB34" s="85"/>
      <c r="AC34" s="86"/>
      <c r="AD34" s="85"/>
      <c r="AE34" s="86"/>
      <c r="AF34" s="92"/>
      <c r="AG34" s="86"/>
      <c r="AH34" s="92"/>
      <c r="AI34" s="86"/>
      <c r="AJ34" s="93"/>
      <c r="AK34" s="94"/>
      <c r="AL34" s="95"/>
      <c r="AM34" s="96"/>
      <c r="AN34" s="96"/>
      <c r="AO34" s="92"/>
      <c r="AP34" s="86"/>
      <c r="AQ34" s="96"/>
      <c r="AR34" s="95"/>
      <c r="AS34" s="86"/>
      <c r="AT34" s="88"/>
      <c r="AU34" s="86"/>
      <c r="AV34" s="97"/>
      <c r="AW34" s="96">
        <v>20.276999999999997</v>
      </c>
      <c r="AX34" s="89"/>
      <c r="AY34" s="86"/>
      <c r="AZ34" s="95"/>
      <c r="BA34" s="86"/>
      <c r="BB34" s="95">
        <v>2.5000000000000001E-3</v>
      </c>
      <c r="BC34" s="86">
        <v>3.665</v>
      </c>
      <c r="BD34" s="95"/>
      <c r="BE34" s="86"/>
      <c r="BF34" s="90"/>
      <c r="BG34" s="86"/>
      <c r="BH34" s="90">
        <v>6</v>
      </c>
      <c r="BI34" s="86">
        <v>14.744</v>
      </c>
      <c r="BJ34" s="95"/>
      <c r="BK34" s="86"/>
      <c r="BL34" s="90">
        <v>1</v>
      </c>
      <c r="BM34" s="86">
        <v>1.6379999999999999</v>
      </c>
      <c r="BN34" s="90">
        <v>3</v>
      </c>
      <c r="BO34" s="86">
        <v>18.087800000000001</v>
      </c>
      <c r="BP34" s="98">
        <f t="shared" si="1"/>
        <v>22.798999999999996</v>
      </c>
      <c r="BQ34" s="99">
        <f t="shared" si="6"/>
        <v>18.408999999999999</v>
      </c>
      <c r="BR34" s="100">
        <f t="shared" si="2"/>
        <v>19.7258</v>
      </c>
      <c r="BS34" s="101">
        <f t="shared" si="3"/>
        <v>60.933799999999998</v>
      </c>
      <c r="BU34" s="11">
        <f t="shared" si="4"/>
        <v>13.401610000000012</v>
      </c>
    </row>
    <row r="35" spans="1:73" ht="18.75" customHeight="1" x14ac:dyDescent="0.3">
      <c r="A35" s="58">
        <f t="shared" si="5"/>
        <v>27</v>
      </c>
      <c r="B35" s="63" t="s">
        <v>70</v>
      </c>
      <c r="C35" s="193">
        <v>211.37144000000001</v>
      </c>
      <c r="D35" s="194">
        <v>214.33005000000003</v>
      </c>
      <c r="E35" s="85"/>
      <c r="F35" s="86"/>
      <c r="G35" s="87"/>
      <c r="H35" s="85"/>
      <c r="I35" s="86"/>
      <c r="J35" s="85"/>
      <c r="K35" s="88"/>
      <c r="L35" s="86"/>
      <c r="M35" s="89"/>
      <c r="N35" s="86"/>
      <c r="O35" s="85"/>
      <c r="P35" s="86"/>
      <c r="Q35" s="90"/>
      <c r="R35" s="86"/>
      <c r="S35" s="85">
        <v>0.30599999999999999</v>
      </c>
      <c r="T35" s="88">
        <v>4</v>
      </c>
      <c r="U35" s="86">
        <v>398.16086999999999</v>
      </c>
      <c r="V35" s="85"/>
      <c r="W35" s="86"/>
      <c r="X35" s="85">
        <v>3.7799999999999999E-3</v>
      </c>
      <c r="Y35" s="86">
        <v>5.2430000000000003</v>
      </c>
      <c r="Z35" s="85"/>
      <c r="AA35" s="91"/>
      <c r="AB35" s="85"/>
      <c r="AC35" s="86"/>
      <c r="AD35" s="85"/>
      <c r="AE35" s="86"/>
      <c r="AF35" s="92">
        <v>1</v>
      </c>
      <c r="AG35" s="86">
        <v>2.3717199999999998</v>
      </c>
      <c r="AH35" s="92"/>
      <c r="AI35" s="86"/>
      <c r="AJ35" s="93">
        <v>1</v>
      </c>
      <c r="AK35" s="94">
        <v>4.7926500000000001</v>
      </c>
      <c r="AL35" s="95"/>
      <c r="AM35" s="96"/>
      <c r="AN35" s="96"/>
      <c r="AO35" s="92"/>
      <c r="AP35" s="86"/>
      <c r="AQ35" s="96"/>
      <c r="AR35" s="95"/>
      <c r="AS35" s="86"/>
      <c r="AT35" s="88"/>
      <c r="AU35" s="86"/>
      <c r="AV35" s="97"/>
      <c r="AW35" s="96">
        <v>33.552</v>
      </c>
      <c r="AX35" s="89">
        <v>5.0000000000000001E-3</v>
      </c>
      <c r="AY35" s="86">
        <v>9.6778499999999994</v>
      </c>
      <c r="AZ35" s="95"/>
      <c r="BA35" s="86"/>
      <c r="BB35" s="95"/>
      <c r="BC35" s="86"/>
      <c r="BD35" s="95"/>
      <c r="BE35" s="86"/>
      <c r="BF35" s="90">
        <v>2</v>
      </c>
      <c r="BG35" s="86">
        <v>19.687940000000001</v>
      </c>
      <c r="BH35" s="90">
        <v>19</v>
      </c>
      <c r="BI35" s="86">
        <v>49.412999999999997</v>
      </c>
      <c r="BJ35" s="95"/>
      <c r="BK35" s="86"/>
      <c r="BL35" s="90"/>
      <c r="BM35" s="86"/>
      <c r="BN35" s="90">
        <v>1</v>
      </c>
      <c r="BO35" s="86">
        <v>4.5374699999999999</v>
      </c>
      <c r="BP35" s="98">
        <f t="shared" si="1"/>
        <v>444.12023999999997</v>
      </c>
      <c r="BQ35" s="99">
        <f t="shared" si="6"/>
        <v>78.778790000000001</v>
      </c>
      <c r="BR35" s="100">
        <f t="shared" si="2"/>
        <v>4.5374699999999999</v>
      </c>
      <c r="BS35" s="101">
        <f t="shared" si="3"/>
        <v>527.43649999999991</v>
      </c>
      <c r="BU35" s="11">
        <f t="shared" si="4"/>
        <v>-313.10644999999988</v>
      </c>
    </row>
    <row r="36" spans="1:73" ht="18.75" customHeight="1" x14ac:dyDescent="0.3">
      <c r="A36" s="58">
        <f t="shared" si="5"/>
        <v>28</v>
      </c>
      <c r="B36" s="63" t="s">
        <v>71</v>
      </c>
      <c r="C36" s="193">
        <v>333.02460000000002</v>
      </c>
      <c r="D36" s="194">
        <v>322.12551999999999</v>
      </c>
      <c r="E36" s="85"/>
      <c r="F36" s="86"/>
      <c r="G36" s="87"/>
      <c r="H36" s="85"/>
      <c r="I36" s="86"/>
      <c r="J36" s="85"/>
      <c r="K36" s="88"/>
      <c r="L36" s="86"/>
      <c r="M36" s="89"/>
      <c r="N36" s="86"/>
      <c r="O36" s="85"/>
      <c r="P36" s="86"/>
      <c r="Q36" s="90"/>
      <c r="R36" s="86"/>
      <c r="S36" s="85"/>
      <c r="T36" s="88"/>
      <c r="U36" s="86"/>
      <c r="V36" s="85"/>
      <c r="W36" s="86"/>
      <c r="X36" s="85"/>
      <c r="Y36" s="86"/>
      <c r="Z36" s="85"/>
      <c r="AA36" s="91"/>
      <c r="AB36" s="85"/>
      <c r="AC36" s="86"/>
      <c r="AD36" s="85"/>
      <c r="AE36" s="86"/>
      <c r="AF36" s="92">
        <v>1</v>
      </c>
      <c r="AG36" s="86">
        <v>10.201000000000001</v>
      </c>
      <c r="AH36" s="92"/>
      <c r="AI36" s="86"/>
      <c r="AJ36" s="93">
        <v>3</v>
      </c>
      <c r="AK36" s="94">
        <v>17.486000000000001</v>
      </c>
      <c r="AL36" s="95"/>
      <c r="AM36" s="96"/>
      <c r="AN36" s="96"/>
      <c r="AO36" s="92"/>
      <c r="AP36" s="86"/>
      <c r="AQ36" s="96"/>
      <c r="AR36" s="95"/>
      <c r="AS36" s="86"/>
      <c r="AT36" s="88"/>
      <c r="AU36" s="86"/>
      <c r="AV36" s="97"/>
      <c r="AW36" s="96">
        <v>7.4355000000000002</v>
      </c>
      <c r="AX36" s="89"/>
      <c r="AY36" s="86"/>
      <c r="AZ36" s="95"/>
      <c r="BA36" s="86"/>
      <c r="BB36" s="95"/>
      <c r="BC36" s="86"/>
      <c r="BD36" s="95"/>
      <c r="BE36" s="86"/>
      <c r="BF36" s="90"/>
      <c r="BG36" s="86"/>
      <c r="BH36" s="90">
        <v>12</v>
      </c>
      <c r="BI36" s="86">
        <v>14.773</v>
      </c>
      <c r="BJ36" s="95">
        <v>0.05</v>
      </c>
      <c r="BK36" s="86">
        <v>7.8811299999999997</v>
      </c>
      <c r="BL36" s="90">
        <v>25</v>
      </c>
      <c r="BM36" s="86">
        <v>26.352</v>
      </c>
      <c r="BN36" s="90"/>
      <c r="BO36" s="86"/>
      <c r="BP36" s="98">
        <f t="shared" si="1"/>
        <v>35.122500000000002</v>
      </c>
      <c r="BQ36" s="99">
        <f t="shared" si="6"/>
        <v>14.773</v>
      </c>
      <c r="BR36" s="100">
        <f t="shared" si="2"/>
        <v>34.233130000000003</v>
      </c>
      <c r="BS36" s="101">
        <f t="shared" si="3"/>
        <v>84.128630000000001</v>
      </c>
      <c r="BU36" s="11">
        <f t="shared" si="4"/>
        <v>237.99689000000001</v>
      </c>
    </row>
    <row r="37" spans="1:73" ht="18.75" customHeight="1" x14ac:dyDescent="0.3">
      <c r="A37" s="58">
        <f t="shared" si="5"/>
        <v>29</v>
      </c>
      <c r="B37" s="63" t="s">
        <v>72</v>
      </c>
      <c r="C37" s="193">
        <v>202.52154000000002</v>
      </c>
      <c r="D37" s="194">
        <v>206.36390999999998</v>
      </c>
      <c r="E37" s="85"/>
      <c r="F37" s="86"/>
      <c r="G37" s="87"/>
      <c r="H37" s="85"/>
      <c r="I37" s="86"/>
      <c r="J37" s="85"/>
      <c r="K37" s="88"/>
      <c r="L37" s="86"/>
      <c r="M37" s="89"/>
      <c r="N37" s="86"/>
      <c r="O37" s="85"/>
      <c r="P37" s="86"/>
      <c r="Q37" s="90"/>
      <c r="R37" s="86"/>
      <c r="S37" s="85"/>
      <c r="T37" s="88"/>
      <c r="U37" s="86"/>
      <c r="V37" s="85"/>
      <c r="W37" s="86"/>
      <c r="X37" s="85"/>
      <c r="Y37" s="86"/>
      <c r="Z37" s="85"/>
      <c r="AA37" s="91"/>
      <c r="AB37" s="85"/>
      <c r="AC37" s="86"/>
      <c r="AD37" s="85"/>
      <c r="AE37" s="86"/>
      <c r="AF37" s="92"/>
      <c r="AG37" s="86"/>
      <c r="AH37" s="92"/>
      <c r="AI37" s="86"/>
      <c r="AJ37" s="93">
        <v>1</v>
      </c>
      <c r="AK37" s="94">
        <v>3.2425299999999999</v>
      </c>
      <c r="AL37" s="95"/>
      <c r="AM37" s="96"/>
      <c r="AN37" s="96"/>
      <c r="AO37" s="92"/>
      <c r="AP37" s="86"/>
      <c r="AQ37" s="96"/>
      <c r="AR37" s="95"/>
      <c r="AS37" s="86"/>
      <c r="AT37" s="88"/>
      <c r="AU37" s="86"/>
      <c r="AV37" s="97"/>
      <c r="AW37" s="96">
        <v>60.111000000000004</v>
      </c>
      <c r="AX37" s="89"/>
      <c r="AY37" s="86"/>
      <c r="AZ37" s="95">
        <v>1E-3</v>
      </c>
      <c r="BA37" s="86">
        <v>3.1890000000000001</v>
      </c>
      <c r="BB37" s="95"/>
      <c r="BC37" s="86"/>
      <c r="BD37" s="95">
        <v>1.6999999999999999E-3</v>
      </c>
      <c r="BE37" s="86">
        <v>4.4817499999999999</v>
      </c>
      <c r="BF37" s="90"/>
      <c r="BG37" s="86"/>
      <c r="BH37" s="90">
        <v>8</v>
      </c>
      <c r="BI37" s="86">
        <v>11.913</v>
      </c>
      <c r="BJ37" s="95"/>
      <c r="BK37" s="86"/>
      <c r="BL37" s="90"/>
      <c r="BM37" s="86"/>
      <c r="BN37" s="90">
        <v>1</v>
      </c>
      <c r="BO37" s="86">
        <v>4.4160000000000004</v>
      </c>
      <c r="BP37" s="98">
        <f t="shared" si="1"/>
        <v>63.353530000000006</v>
      </c>
      <c r="BQ37" s="99">
        <f t="shared" si="6"/>
        <v>19.583750000000002</v>
      </c>
      <c r="BR37" s="100">
        <f t="shared" si="2"/>
        <v>4.4160000000000004</v>
      </c>
      <c r="BS37" s="101">
        <f t="shared" si="3"/>
        <v>87.353280000000012</v>
      </c>
      <c r="BU37" s="11">
        <f t="shared" si="4"/>
        <v>119.01062999999996</v>
      </c>
    </row>
    <row r="38" spans="1:73" ht="18.75" customHeight="1" x14ac:dyDescent="0.3">
      <c r="A38" s="58">
        <f t="shared" si="5"/>
        <v>30</v>
      </c>
      <c r="B38" s="63" t="s">
        <v>73</v>
      </c>
      <c r="C38" s="193">
        <v>63.57114</v>
      </c>
      <c r="D38" s="194">
        <v>58.21114</v>
      </c>
      <c r="E38" s="85"/>
      <c r="F38" s="86"/>
      <c r="G38" s="87"/>
      <c r="H38" s="85"/>
      <c r="I38" s="86"/>
      <c r="J38" s="85"/>
      <c r="K38" s="88"/>
      <c r="L38" s="86"/>
      <c r="M38" s="89"/>
      <c r="N38" s="86"/>
      <c r="O38" s="85"/>
      <c r="P38" s="86"/>
      <c r="Q38" s="90"/>
      <c r="R38" s="86"/>
      <c r="S38" s="85"/>
      <c r="T38" s="88"/>
      <c r="U38" s="86"/>
      <c r="V38" s="85"/>
      <c r="W38" s="86"/>
      <c r="X38" s="85">
        <v>1.08E-3</v>
      </c>
      <c r="Y38" s="86">
        <v>2.806</v>
      </c>
      <c r="Z38" s="85"/>
      <c r="AA38" s="91"/>
      <c r="AB38" s="85"/>
      <c r="AC38" s="86"/>
      <c r="AD38" s="85"/>
      <c r="AE38" s="86"/>
      <c r="AF38" s="92"/>
      <c r="AG38" s="86"/>
      <c r="AH38" s="92"/>
      <c r="AI38" s="86"/>
      <c r="AJ38" s="93"/>
      <c r="AK38" s="94"/>
      <c r="AL38" s="95"/>
      <c r="AM38" s="96"/>
      <c r="AN38" s="96"/>
      <c r="AO38" s="92"/>
      <c r="AP38" s="86"/>
      <c r="AQ38" s="96"/>
      <c r="AR38" s="95"/>
      <c r="AS38" s="86"/>
      <c r="AT38" s="88"/>
      <c r="AU38" s="86"/>
      <c r="AV38" s="97"/>
      <c r="AW38" s="96">
        <v>22.419999999999998</v>
      </c>
      <c r="AX38" s="89"/>
      <c r="AY38" s="86"/>
      <c r="AZ38" s="95"/>
      <c r="BA38" s="86"/>
      <c r="BB38" s="95"/>
      <c r="BC38" s="86"/>
      <c r="BD38" s="95"/>
      <c r="BE38" s="86"/>
      <c r="BF38" s="90"/>
      <c r="BG38" s="86"/>
      <c r="BH38" s="90">
        <v>3</v>
      </c>
      <c r="BI38" s="86">
        <v>6.4240000000000004</v>
      </c>
      <c r="BJ38" s="95"/>
      <c r="BK38" s="86"/>
      <c r="BL38" s="90"/>
      <c r="BM38" s="86"/>
      <c r="BN38" s="90"/>
      <c r="BO38" s="86"/>
      <c r="BP38" s="98">
        <f t="shared" si="1"/>
        <v>25.225999999999999</v>
      </c>
      <c r="BQ38" s="99">
        <f t="shared" si="6"/>
        <v>6.4240000000000004</v>
      </c>
      <c r="BR38" s="100">
        <f t="shared" si="2"/>
        <v>0</v>
      </c>
      <c r="BS38" s="101">
        <f t="shared" si="3"/>
        <v>31.65</v>
      </c>
      <c r="BU38" s="11">
        <f t="shared" si="4"/>
        <v>26.561140000000002</v>
      </c>
    </row>
    <row r="39" spans="1:73" ht="18.75" customHeight="1" x14ac:dyDescent="0.3">
      <c r="A39" s="58">
        <f t="shared" si="5"/>
        <v>31</v>
      </c>
      <c r="B39" s="63" t="s">
        <v>74</v>
      </c>
      <c r="C39" s="193">
        <v>47.233499999999999</v>
      </c>
      <c r="D39" s="194">
        <v>45.255929999999999</v>
      </c>
      <c r="E39" s="85"/>
      <c r="F39" s="86"/>
      <c r="G39" s="87"/>
      <c r="H39" s="85"/>
      <c r="I39" s="86"/>
      <c r="J39" s="85"/>
      <c r="K39" s="88"/>
      <c r="L39" s="86"/>
      <c r="M39" s="89"/>
      <c r="N39" s="86"/>
      <c r="O39" s="85"/>
      <c r="P39" s="86"/>
      <c r="Q39" s="90"/>
      <c r="R39" s="86"/>
      <c r="S39" s="85"/>
      <c r="T39" s="88"/>
      <c r="U39" s="86"/>
      <c r="V39" s="85"/>
      <c r="W39" s="86"/>
      <c r="X39" s="85"/>
      <c r="Y39" s="86"/>
      <c r="Z39" s="85">
        <v>15</v>
      </c>
      <c r="AA39" s="91">
        <v>21.455300000000001</v>
      </c>
      <c r="AB39" s="85"/>
      <c r="AC39" s="86"/>
      <c r="AD39" s="85"/>
      <c r="AE39" s="86"/>
      <c r="AF39" s="92"/>
      <c r="AG39" s="86"/>
      <c r="AH39" s="92"/>
      <c r="AI39" s="86"/>
      <c r="AJ39" s="93"/>
      <c r="AK39" s="94"/>
      <c r="AL39" s="95"/>
      <c r="AM39" s="96"/>
      <c r="AN39" s="96"/>
      <c r="AO39" s="92"/>
      <c r="AP39" s="86"/>
      <c r="AQ39" s="96"/>
      <c r="AR39" s="95"/>
      <c r="AS39" s="86"/>
      <c r="AT39" s="88">
        <v>4</v>
      </c>
      <c r="AU39" s="86">
        <v>5.3419999999999996</v>
      </c>
      <c r="AV39" s="97"/>
      <c r="AW39" s="96">
        <v>3.9420000000000002</v>
      </c>
      <c r="AX39" s="89"/>
      <c r="AY39" s="86"/>
      <c r="AZ39" s="95"/>
      <c r="BA39" s="86"/>
      <c r="BB39" s="95">
        <v>1E-3</v>
      </c>
      <c r="BC39" s="86">
        <v>1.4424999999999999</v>
      </c>
      <c r="BD39" s="95">
        <v>8.9999999999999993E-3</v>
      </c>
      <c r="BE39" s="86">
        <v>11.42554</v>
      </c>
      <c r="BF39" s="90"/>
      <c r="BG39" s="86"/>
      <c r="BH39" s="90"/>
      <c r="BI39" s="86"/>
      <c r="BJ39" s="95"/>
      <c r="BK39" s="86"/>
      <c r="BL39" s="90">
        <v>8</v>
      </c>
      <c r="BM39" s="86">
        <v>12.561</v>
      </c>
      <c r="BN39" s="90"/>
      <c r="BO39" s="86"/>
      <c r="BP39" s="98">
        <f t="shared" si="1"/>
        <v>30.7393</v>
      </c>
      <c r="BQ39" s="99">
        <f t="shared" si="6"/>
        <v>12.868040000000001</v>
      </c>
      <c r="BR39" s="100">
        <f t="shared" si="2"/>
        <v>12.561</v>
      </c>
      <c r="BS39" s="101">
        <f t="shared" si="3"/>
        <v>56.168340000000001</v>
      </c>
      <c r="BU39" s="11">
        <f t="shared" si="4"/>
        <v>-10.912410000000001</v>
      </c>
    </row>
    <row r="40" spans="1:73" ht="18.75" customHeight="1" x14ac:dyDescent="0.3">
      <c r="A40" s="58">
        <f t="shared" si="5"/>
        <v>32</v>
      </c>
      <c r="B40" s="63" t="s">
        <v>75</v>
      </c>
      <c r="C40" s="193">
        <v>60.347960000000008</v>
      </c>
      <c r="D40" s="194">
        <v>72.431939999999997</v>
      </c>
      <c r="E40" s="85"/>
      <c r="F40" s="86"/>
      <c r="G40" s="87"/>
      <c r="H40" s="85"/>
      <c r="I40" s="86"/>
      <c r="J40" s="85"/>
      <c r="K40" s="88"/>
      <c r="L40" s="86"/>
      <c r="M40" s="89">
        <v>2E-3</v>
      </c>
      <c r="N40" s="86">
        <v>10.590920000000001</v>
      </c>
      <c r="O40" s="85"/>
      <c r="P40" s="86"/>
      <c r="Q40" s="90"/>
      <c r="R40" s="86"/>
      <c r="S40" s="85"/>
      <c r="T40" s="88"/>
      <c r="U40" s="86"/>
      <c r="V40" s="85"/>
      <c r="W40" s="86"/>
      <c r="X40" s="85"/>
      <c r="Y40" s="86"/>
      <c r="Z40" s="85"/>
      <c r="AA40" s="91"/>
      <c r="AB40" s="85"/>
      <c r="AC40" s="86"/>
      <c r="AD40" s="85"/>
      <c r="AE40" s="86"/>
      <c r="AF40" s="92"/>
      <c r="AG40" s="86"/>
      <c r="AH40" s="92"/>
      <c r="AI40" s="86"/>
      <c r="AJ40" s="93"/>
      <c r="AK40" s="94"/>
      <c r="AL40" s="95"/>
      <c r="AM40" s="96"/>
      <c r="AN40" s="96"/>
      <c r="AO40" s="92"/>
      <c r="AP40" s="86"/>
      <c r="AQ40" s="96"/>
      <c r="AR40" s="95"/>
      <c r="AS40" s="86"/>
      <c r="AT40" s="88"/>
      <c r="AU40" s="86"/>
      <c r="AV40" s="97"/>
      <c r="AW40" s="96">
        <v>171.53649999999999</v>
      </c>
      <c r="AX40" s="89"/>
      <c r="AY40" s="86"/>
      <c r="AZ40" s="95"/>
      <c r="BA40" s="86"/>
      <c r="BB40" s="95"/>
      <c r="BC40" s="86"/>
      <c r="BD40" s="95"/>
      <c r="BE40" s="86"/>
      <c r="BF40" s="90"/>
      <c r="BG40" s="86"/>
      <c r="BH40" s="90">
        <v>1</v>
      </c>
      <c r="BI40" s="86">
        <v>1.083</v>
      </c>
      <c r="BJ40" s="95"/>
      <c r="BK40" s="86"/>
      <c r="BL40" s="90"/>
      <c r="BM40" s="86"/>
      <c r="BN40" s="90"/>
      <c r="BO40" s="86"/>
      <c r="BP40" s="98">
        <f t="shared" si="1"/>
        <v>182.12742</v>
      </c>
      <c r="BQ40" s="99">
        <f t="shared" si="6"/>
        <v>1.083</v>
      </c>
      <c r="BR40" s="100">
        <f t="shared" si="2"/>
        <v>0</v>
      </c>
      <c r="BS40" s="101">
        <f t="shared" si="3"/>
        <v>183.21042</v>
      </c>
      <c r="BU40" s="11">
        <f t="shared" si="4"/>
        <v>-110.77848</v>
      </c>
    </row>
    <row r="41" spans="1:73" ht="18.75" customHeight="1" x14ac:dyDescent="0.3">
      <c r="A41" s="58">
        <f t="shared" si="5"/>
        <v>33</v>
      </c>
      <c r="B41" s="63" t="s">
        <v>76</v>
      </c>
      <c r="C41" s="193">
        <v>72.767400000000009</v>
      </c>
      <c r="D41" s="194">
        <v>74.231399999999994</v>
      </c>
      <c r="E41" s="85"/>
      <c r="F41" s="86"/>
      <c r="G41" s="87"/>
      <c r="H41" s="85"/>
      <c r="I41" s="86"/>
      <c r="J41" s="85"/>
      <c r="K41" s="88"/>
      <c r="L41" s="86"/>
      <c r="M41" s="89"/>
      <c r="N41" s="86"/>
      <c r="O41" s="85"/>
      <c r="P41" s="86"/>
      <c r="Q41" s="90"/>
      <c r="R41" s="86"/>
      <c r="S41" s="85"/>
      <c r="T41" s="88"/>
      <c r="U41" s="86"/>
      <c r="V41" s="85"/>
      <c r="W41" s="86"/>
      <c r="X41" s="85"/>
      <c r="Y41" s="86"/>
      <c r="Z41" s="85">
        <v>2</v>
      </c>
      <c r="AA41" s="91">
        <v>2.1516299999999999</v>
      </c>
      <c r="AB41" s="85"/>
      <c r="AC41" s="86"/>
      <c r="AD41" s="85"/>
      <c r="AE41" s="86"/>
      <c r="AF41" s="92"/>
      <c r="AG41" s="86"/>
      <c r="AH41" s="92"/>
      <c r="AI41" s="86"/>
      <c r="AJ41" s="93"/>
      <c r="AK41" s="94"/>
      <c r="AL41" s="95"/>
      <c r="AM41" s="96"/>
      <c r="AN41" s="96"/>
      <c r="AO41" s="92"/>
      <c r="AP41" s="86"/>
      <c r="AQ41" s="96"/>
      <c r="AR41" s="95"/>
      <c r="AS41" s="86"/>
      <c r="AT41" s="88"/>
      <c r="AU41" s="86"/>
      <c r="AV41" s="97"/>
      <c r="AW41" s="96">
        <v>7.3800000000000008</v>
      </c>
      <c r="AX41" s="89"/>
      <c r="AY41" s="86"/>
      <c r="AZ41" s="95"/>
      <c r="BA41" s="86"/>
      <c r="BB41" s="95"/>
      <c r="BC41" s="86"/>
      <c r="BD41" s="95"/>
      <c r="BE41" s="86"/>
      <c r="BF41" s="90"/>
      <c r="BG41" s="86"/>
      <c r="BH41" s="90"/>
      <c r="BI41" s="86"/>
      <c r="BJ41" s="95"/>
      <c r="BK41" s="86"/>
      <c r="BL41" s="90">
        <v>3</v>
      </c>
      <c r="BM41" s="86">
        <v>3.15</v>
      </c>
      <c r="BN41" s="90"/>
      <c r="BO41" s="86"/>
      <c r="BP41" s="98">
        <f t="shared" si="1"/>
        <v>9.5316299999999998</v>
      </c>
      <c r="BQ41" s="99">
        <f t="shared" si="6"/>
        <v>0</v>
      </c>
      <c r="BR41" s="100">
        <f t="shared" si="2"/>
        <v>3.15</v>
      </c>
      <c r="BS41" s="101">
        <f t="shared" si="3"/>
        <v>12.68163</v>
      </c>
      <c r="BU41" s="11">
        <f t="shared" si="4"/>
        <v>61.549769999999995</v>
      </c>
    </row>
    <row r="42" spans="1:73" ht="18.75" customHeight="1" x14ac:dyDescent="0.3">
      <c r="A42" s="58">
        <f t="shared" si="5"/>
        <v>34</v>
      </c>
      <c r="B42" s="63" t="s">
        <v>77</v>
      </c>
      <c r="C42" s="193">
        <v>45.621780000000001</v>
      </c>
      <c r="D42" s="194">
        <v>45.909750000000003</v>
      </c>
      <c r="E42" s="85"/>
      <c r="F42" s="86"/>
      <c r="G42" s="87"/>
      <c r="H42" s="85"/>
      <c r="I42" s="86"/>
      <c r="J42" s="85"/>
      <c r="K42" s="88"/>
      <c r="L42" s="86"/>
      <c r="M42" s="89"/>
      <c r="N42" s="86"/>
      <c r="O42" s="85"/>
      <c r="P42" s="86"/>
      <c r="Q42" s="90"/>
      <c r="R42" s="86"/>
      <c r="S42" s="85">
        <v>4.7199999999999999E-2</v>
      </c>
      <c r="T42" s="88">
        <v>2</v>
      </c>
      <c r="U42" s="86">
        <v>128.27093000000002</v>
      </c>
      <c r="V42" s="85"/>
      <c r="W42" s="86"/>
      <c r="X42" s="85">
        <v>1.2E-2</v>
      </c>
      <c r="Y42" s="86">
        <v>14.32132</v>
      </c>
      <c r="Z42" s="85"/>
      <c r="AA42" s="91"/>
      <c r="AB42" s="85"/>
      <c r="AC42" s="86"/>
      <c r="AD42" s="85"/>
      <c r="AE42" s="86"/>
      <c r="AF42" s="92">
        <v>3</v>
      </c>
      <c r="AG42" s="86">
        <v>42.856340000000003</v>
      </c>
      <c r="AH42" s="92"/>
      <c r="AI42" s="86"/>
      <c r="AJ42" s="93"/>
      <c r="AK42" s="94"/>
      <c r="AL42" s="95"/>
      <c r="AM42" s="96"/>
      <c r="AN42" s="96"/>
      <c r="AO42" s="92"/>
      <c r="AP42" s="86"/>
      <c r="AQ42" s="96"/>
      <c r="AR42" s="95"/>
      <c r="AS42" s="86"/>
      <c r="AT42" s="88"/>
      <c r="AU42" s="86"/>
      <c r="AV42" s="97"/>
      <c r="AW42" s="96">
        <v>161.3715</v>
      </c>
      <c r="AX42" s="89"/>
      <c r="AY42" s="86"/>
      <c r="AZ42" s="95"/>
      <c r="BA42" s="86"/>
      <c r="BB42" s="95"/>
      <c r="BC42" s="86"/>
      <c r="BD42" s="95"/>
      <c r="BE42" s="86"/>
      <c r="BF42" s="90"/>
      <c r="BG42" s="86"/>
      <c r="BH42" s="90">
        <v>1</v>
      </c>
      <c r="BI42" s="86">
        <v>1.0580000000000001</v>
      </c>
      <c r="BJ42" s="95"/>
      <c r="BK42" s="86"/>
      <c r="BL42" s="90"/>
      <c r="BM42" s="86"/>
      <c r="BN42" s="90">
        <v>1</v>
      </c>
      <c r="BO42" s="86">
        <v>4.8709800000000003</v>
      </c>
      <c r="BP42" s="98">
        <f t="shared" si="1"/>
        <v>346.82009000000005</v>
      </c>
      <c r="BQ42" s="99">
        <f t="shared" si="6"/>
        <v>1.0580000000000001</v>
      </c>
      <c r="BR42" s="100">
        <f t="shared" si="2"/>
        <v>4.8709800000000003</v>
      </c>
      <c r="BS42" s="101">
        <f t="shared" si="3"/>
        <v>352.74907000000002</v>
      </c>
      <c r="BU42" s="11">
        <f t="shared" si="4"/>
        <v>-306.83932000000004</v>
      </c>
    </row>
    <row r="43" spans="1:73" ht="19.5" customHeight="1" x14ac:dyDescent="0.3">
      <c r="A43" s="58">
        <f t="shared" si="5"/>
        <v>35</v>
      </c>
      <c r="B43" s="63" t="s">
        <v>78</v>
      </c>
      <c r="C43" s="193">
        <v>54.5124</v>
      </c>
      <c r="D43" s="194">
        <v>54.815700000000007</v>
      </c>
      <c r="E43" s="85"/>
      <c r="F43" s="86"/>
      <c r="G43" s="87"/>
      <c r="H43" s="85"/>
      <c r="I43" s="86"/>
      <c r="J43" s="85"/>
      <c r="K43" s="88"/>
      <c r="L43" s="86"/>
      <c r="M43" s="89"/>
      <c r="N43" s="86"/>
      <c r="O43" s="85"/>
      <c r="P43" s="86"/>
      <c r="Q43" s="90"/>
      <c r="R43" s="86"/>
      <c r="S43" s="85"/>
      <c r="T43" s="88"/>
      <c r="U43" s="86"/>
      <c r="V43" s="85"/>
      <c r="W43" s="86"/>
      <c r="X43" s="85"/>
      <c r="Y43" s="86"/>
      <c r="Z43" s="85">
        <v>4</v>
      </c>
      <c r="AA43" s="91">
        <v>4.3032599999999999</v>
      </c>
      <c r="AB43" s="85"/>
      <c r="AC43" s="86"/>
      <c r="AD43" s="85"/>
      <c r="AE43" s="86"/>
      <c r="AF43" s="92"/>
      <c r="AG43" s="86"/>
      <c r="AH43" s="92"/>
      <c r="AI43" s="86"/>
      <c r="AJ43" s="93"/>
      <c r="AK43" s="94"/>
      <c r="AL43" s="95"/>
      <c r="AM43" s="96"/>
      <c r="AN43" s="96"/>
      <c r="AO43" s="92"/>
      <c r="AP43" s="86"/>
      <c r="AQ43" s="96"/>
      <c r="AR43" s="95"/>
      <c r="AS43" s="86"/>
      <c r="AT43" s="88"/>
      <c r="AU43" s="86"/>
      <c r="AV43" s="97"/>
      <c r="AW43" s="96">
        <v>3.0920000000000001</v>
      </c>
      <c r="AX43" s="89"/>
      <c r="AY43" s="86"/>
      <c r="AZ43" s="95"/>
      <c r="BA43" s="86"/>
      <c r="BB43" s="95"/>
      <c r="BC43" s="86"/>
      <c r="BD43" s="95"/>
      <c r="BE43" s="86"/>
      <c r="BF43" s="90"/>
      <c r="BG43" s="86"/>
      <c r="BH43" s="90"/>
      <c r="BI43" s="86"/>
      <c r="BJ43" s="95"/>
      <c r="BK43" s="86"/>
      <c r="BL43" s="90"/>
      <c r="BM43" s="86"/>
      <c r="BN43" s="90"/>
      <c r="BO43" s="86"/>
      <c r="BP43" s="98">
        <f t="shared" si="1"/>
        <v>7.3952600000000004</v>
      </c>
      <c r="BQ43" s="99">
        <f t="shared" si="6"/>
        <v>0</v>
      </c>
      <c r="BR43" s="100">
        <f t="shared" si="2"/>
        <v>0</v>
      </c>
      <c r="BS43" s="101">
        <f t="shared" si="3"/>
        <v>7.3952600000000004</v>
      </c>
      <c r="BU43" s="11">
        <f t="shared" si="4"/>
        <v>47.420440000000006</v>
      </c>
    </row>
    <row r="44" spans="1:73" ht="18.75" customHeight="1" x14ac:dyDescent="0.3">
      <c r="A44" s="58">
        <f t="shared" si="5"/>
        <v>36</v>
      </c>
      <c r="B44" s="63" t="s">
        <v>79</v>
      </c>
      <c r="C44" s="193">
        <v>232.63853999999998</v>
      </c>
      <c r="D44" s="194">
        <v>232.72622000000001</v>
      </c>
      <c r="E44" s="85"/>
      <c r="F44" s="86"/>
      <c r="G44" s="87"/>
      <c r="H44" s="85"/>
      <c r="I44" s="86"/>
      <c r="J44" s="85">
        <v>6.0000000000000001E-3</v>
      </c>
      <c r="K44" s="88">
        <v>1</v>
      </c>
      <c r="L44" s="86">
        <v>12.70819</v>
      </c>
      <c r="M44" s="89"/>
      <c r="N44" s="86"/>
      <c r="O44" s="85"/>
      <c r="P44" s="86"/>
      <c r="Q44" s="90">
        <v>1</v>
      </c>
      <c r="R44" s="86">
        <v>4.4109999999999996</v>
      </c>
      <c r="S44" s="85"/>
      <c r="T44" s="88"/>
      <c r="U44" s="86"/>
      <c r="V44" s="85"/>
      <c r="W44" s="86"/>
      <c r="X44" s="85"/>
      <c r="Y44" s="86"/>
      <c r="Z44" s="85">
        <v>2</v>
      </c>
      <c r="AA44" s="91">
        <v>2.1552600000000002</v>
      </c>
      <c r="AB44" s="85"/>
      <c r="AC44" s="86"/>
      <c r="AD44" s="85"/>
      <c r="AE44" s="86"/>
      <c r="AF44" s="92">
        <v>1</v>
      </c>
      <c r="AG44" s="86">
        <v>0.92013999999999996</v>
      </c>
      <c r="AH44" s="92"/>
      <c r="AI44" s="86"/>
      <c r="AJ44" s="93"/>
      <c r="AK44" s="94"/>
      <c r="AL44" s="95"/>
      <c r="AM44" s="96"/>
      <c r="AN44" s="96"/>
      <c r="AO44" s="92"/>
      <c r="AP44" s="86"/>
      <c r="AQ44" s="96"/>
      <c r="AR44" s="95"/>
      <c r="AS44" s="86"/>
      <c r="AT44" s="88"/>
      <c r="AU44" s="86"/>
      <c r="AV44" s="97"/>
      <c r="AW44" s="96">
        <v>38.727999999999994</v>
      </c>
      <c r="AX44" s="89"/>
      <c r="AY44" s="86"/>
      <c r="AZ44" s="95"/>
      <c r="BA44" s="86"/>
      <c r="BB44" s="95">
        <v>1E-3</v>
      </c>
      <c r="BC44" s="86">
        <v>1.78535</v>
      </c>
      <c r="BD44" s="95"/>
      <c r="BE44" s="86"/>
      <c r="BF44" s="90"/>
      <c r="BG44" s="86"/>
      <c r="BH44" s="90">
        <v>10</v>
      </c>
      <c r="BI44" s="86">
        <v>23.295999999999999</v>
      </c>
      <c r="BJ44" s="95"/>
      <c r="BK44" s="86"/>
      <c r="BL44" s="90"/>
      <c r="BM44" s="86"/>
      <c r="BN44" s="90"/>
      <c r="BO44" s="86"/>
      <c r="BP44" s="98">
        <f t="shared" si="1"/>
        <v>58.92259</v>
      </c>
      <c r="BQ44" s="99">
        <f t="shared" si="6"/>
        <v>25.08135</v>
      </c>
      <c r="BR44" s="100">
        <f t="shared" si="2"/>
        <v>0</v>
      </c>
      <c r="BS44" s="101">
        <f t="shared" si="3"/>
        <v>84.00394</v>
      </c>
      <c r="BU44" s="11">
        <f t="shared" si="4"/>
        <v>148.72228000000001</v>
      </c>
    </row>
    <row r="45" spans="1:73" ht="18.75" customHeight="1" x14ac:dyDescent="0.3">
      <c r="A45" s="58">
        <f t="shared" si="5"/>
        <v>37</v>
      </c>
      <c r="B45" s="63" t="s">
        <v>80</v>
      </c>
      <c r="C45" s="193">
        <v>52.098839999999996</v>
      </c>
      <c r="D45" s="194">
        <v>47.636230000000005</v>
      </c>
      <c r="E45" s="85"/>
      <c r="F45" s="86"/>
      <c r="G45" s="87"/>
      <c r="H45" s="85"/>
      <c r="I45" s="86"/>
      <c r="J45" s="85"/>
      <c r="K45" s="88"/>
      <c r="L45" s="86"/>
      <c r="M45" s="89"/>
      <c r="N45" s="86"/>
      <c r="O45" s="85"/>
      <c r="P45" s="86"/>
      <c r="Q45" s="90"/>
      <c r="R45" s="86"/>
      <c r="S45" s="85"/>
      <c r="T45" s="88"/>
      <c r="U45" s="86"/>
      <c r="V45" s="85"/>
      <c r="W45" s="86"/>
      <c r="X45" s="85"/>
      <c r="Y45" s="86"/>
      <c r="Z45" s="85">
        <v>6</v>
      </c>
      <c r="AA45" s="91">
        <v>6.4548699999999997</v>
      </c>
      <c r="AB45" s="85"/>
      <c r="AC45" s="86"/>
      <c r="AD45" s="85"/>
      <c r="AE45" s="86"/>
      <c r="AF45" s="92"/>
      <c r="AG45" s="86"/>
      <c r="AH45" s="92"/>
      <c r="AI45" s="86"/>
      <c r="AJ45" s="93"/>
      <c r="AK45" s="94"/>
      <c r="AL45" s="95"/>
      <c r="AM45" s="96"/>
      <c r="AN45" s="96"/>
      <c r="AO45" s="92"/>
      <c r="AP45" s="86"/>
      <c r="AQ45" s="96"/>
      <c r="AR45" s="95"/>
      <c r="AS45" s="86"/>
      <c r="AT45" s="88"/>
      <c r="AU45" s="86"/>
      <c r="AV45" s="97"/>
      <c r="AW45" s="96">
        <v>9.7456999999999994</v>
      </c>
      <c r="AX45" s="89">
        <v>2E-3</v>
      </c>
      <c r="AY45" s="86">
        <v>6.2620800000000001</v>
      </c>
      <c r="AZ45" s="95"/>
      <c r="BA45" s="86"/>
      <c r="BB45" s="95"/>
      <c r="BC45" s="86"/>
      <c r="BD45" s="95"/>
      <c r="BE45" s="86"/>
      <c r="BF45" s="90"/>
      <c r="BG45" s="86"/>
      <c r="BH45" s="90">
        <v>5</v>
      </c>
      <c r="BI45" s="86">
        <v>4.5789999999999997</v>
      </c>
      <c r="BJ45" s="95"/>
      <c r="BK45" s="86"/>
      <c r="BL45" s="90">
        <v>1</v>
      </c>
      <c r="BM45" s="86">
        <v>0.83499999999999996</v>
      </c>
      <c r="BN45" s="90">
        <v>1</v>
      </c>
      <c r="BO45" s="86">
        <v>5.0376000000000003</v>
      </c>
      <c r="BP45" s="98">
        <f t="shared" si="1"/>
        <v>16.200569999999999</v>
      </c>
      <c r="BQ45" s="99">
        <f t="shared" si="6"/>
        <v>10.84108</v>
      </c>
      <c r="BR45" s="100">
        <f t="shared" si="2"/>
        <v>5.8726000000000003</v>
      </c>
      <c r="BS45" s="101">
        <f t="shared" si="3"/>
        <v>32.914249999999996</v>
      </c>
      <c r="BU45" s="11">
        <f t="shared" si="4"/>
        <v>14.721980000000009</v>
      </c>
    </row>
    <row r="46" spans="1:73" ht="18.75" customHeight="1" x14ac:dyDescent="0.3">
      <c r="A46" s="58">
        <f t="shared" si="5"/>
        <v>38</v>
      </c>
      <c r="B46" s="63" t="s">
        <v>81</v>
      </c>
      <c r="C46" s="193">
        <v>95.834159999999997</v>
      </c>
      <c r="D46" s="194">
        <v>88.635800000000003</v>
      </c>
      <c r="E46" s="85"/>
      <c r="F46" s="86"/>
      <c r="G46" s="87"/>
      <c r="H46" s="85"/>
      <c r="I46" s="86"/>
      <c r="J46" s="85">
        <v>3.0000000000000001E-3</v>
      </c>
      <c r="K46" s="88">
        <v>1</v>
      </c>
      <c r="L46" s="86">
        <v>8.6581100000000006</v>
      </c>
      <c r="M46" s="89"/>
      <c r="N46" s="86"/>
      <c r="O46" s="85"/>
      <c r="P46" s="86"/>
      <c r="Q46" s="90"/>
      <c r="R46" s="86"/>
      <c r="S46" s="85"/>
      <c r="T46" s="88"/>
      <c r="U46" s="86"/>
      <c r="V46" s="85"/>
      <c r="W46" s="86"/>
      <c r="X46" s="85"/>
      <c r="Y46" s="86"/>
      <c r="Z46" s="85">
        <v>2</v>
      </c>
      <c r="AA46" s="91">
        <v>2.1516299999999999</v>
      </c>
      <c r="AB46" s="85"/>
      <c r="AC46" s="86"/>
      <c r="AD46" s="85"/>
      <c r="AE46" s="86"/>
      <c r="AF46" s="92"/>
      <c r="AG46" s="86"/>
      <c r="AH46" s="92"/>
      <c r="AI46" s="86"/>
      <c r="AJ46" s="93"/>
      <c r="AK46" s="94"/>
      <c r="AL46" s="95"/>
      <c r="AM46" s="96"/>
      <c r="AN46" s="96"/>
      <c r="AO46" s="92"/>
      <c r="AP46" s="86"/>
      <c r="AQ46" s="96"/>
      <c r="AR46" s="95"/>
      <c r="AS46" s="86"/>
      <c r="AT46" s="88"/>
      <c r="AU46" s="86"/>
      <c r="AV46" s="97"/>
      <c r="AW46" s="96">
        <v>15.537000000000001</v>
      </c>
      <c r="AX46" s="89"/>
      <c r="AY46" s="86"/>
      <c r="AZ46" s="95"/>
      <c r="BA46" s="86"/>
      <c r="BB46" s="95"/>
      <c r="BC46" s="86"/>
      <c r="BD46" s="95"/>
      <c r="BE46" s="86"/>
      <c r="BF46" s="90">
        <v>3</v>
      </c>
      <c r="BG46" s="86">
        <v>17.474720000000001</v>
      </c>
      <c r="BH46" s="90">
        <v>5</v>
      </c>
      <c r="BI46" s="86">
        <v>5.2560000000000002</v>
      </c>
      <c r="BJ46" s="95"/>
      <c r="BK46" s="86"/>
      <c r="BL46" s="90"/>
      <c r="BM46" s="86"/>
      <c r="BN46" s="90"/>
      <c r="BO46" s="86"/>
      <c r="BP46" s="98">
        <f t="shared" si="1"/>
        <v>26.346740000000004</v>
      </c>
      <c r="BQ46" s="99">
        <f t="shared" si="6"/>
        <v>22.730720000000002</v>
      </c>
      <c r="BR46" s="100">
        <f t="shared" si="2"/>
        <v>0</v>
      </c>
      <c r="BS46" s="101">
        <f t="shared" si="3"/>
        <v>49.077460000000002</v>
      </c>
      <c r="BU46" s="11">
        <f t="shared" si="4"/>
        <v>39.558340000000001</v>
      </c>
    </row>
    <row r="47" spans="1:73" ht="21.75" customHeight="1" x14ac:dyDescent="0.3">
      <c r="A47" s="58">
        <f t="shared" si="5"/>
        <v>39</v>
      </c>
      <c r="B47" s="63" t="s">
        <v>82</v>
      </c>
      <c r="C47" s="193">
        <v>73.668539999999993</v>
      </c>
      <c r="D47" s="194">
        <v>80.587090000000003</v>
      </c>
      <c r="E47" s="85"/>
      <c r="F47" s="86"/>
      <c r="G47" s="87"/>
      <c r="H47" s="85">
        <v>4.0000000000000001E-3</v>
      </c>
      <c r="I47" s="86">
        <v>5.8269599999999997</v>
      </c>
      <c r="J47" s="85"/>
      <c r="K47" s="88"/>
      <c r="L47" s="86"/>
      <c r="M47" s="89"/>
      <c r="N47" s="86"/>
      <c r="O47" s="85"/>
      <c r="P47" s="86"/>
      <c r="Q47" s="90"/>
      <c r="R47" s="86"/>
      <c r="S47" s="85"/>
      <c r="T47" s="88"/>
      <c r="U47" s="86"/>
      <c r="V47" s="85"/>
      <c r="W47" s="86"/>
      <c r="X47" s="85"/>
      <c r="Y47" s="86"/>
      <c r="Z47" s="85"/>
      <c r="AA47" s="91"/>
      <c r="AB47" s="85"/>
      <c r="AC47" s="86"/>
      <c r="AD47" s="85"/>
      <c r="AE47" s="86"/>
      <c r="AF47" s="92">
        <v>2</v>
      </c>
      <c r="AG47" s="86">
        <v>4.8358800000000004</v>
      </c>
      <c r="AH47" s="92"/>
      <c r="AI47" s="86"/>
      <c r="AJ47" s="93"/>
      <c r="AK47" s="94"/>
      <c r="AL47" s="95"/>
      <c r="AM47" s="96"/>
      <c r="AN47" s="96"/>
      <c r="AO47" s="92"/>
      <c r="AP47" s="86"/>
      <c r="AQ47" s="96"/>
      <c r="AR47" s="95"/>
      <c r="AS47" s="86"/>
      <c r="AT47" s="88"/>
      <c r="AU47" s="86"/>
      <c r="AV47" s="97"/>
      <c r="AW47" s="96">
        <v>16.387</v>
      </c>
      <c r="AX47" s="89"/>
      <c r="AY47" s="86"/>
      <c r="AZ47" s="95"/>
      <c r="BA47" s="86"/>
      <c r="BB47" s="95"/>
      <c r="BC47" s="86"/>
      <c r="BD47" s="95"/>
      <c r="BE47" s="86"/>
      <c r="BF47" s="90"/>
      <c r="BG47" s="86"/>
      <c r="BH47" s="90"/>
      <c r="BI47" s="86"/>
      <c r="BJ47" s="95"/>
      <c r="BK47" s="86"/>
      <c r="BL47" s="90"/>
      <c r="BM47" s="86"/>
      <c r="BN47" s="90"/>
      <c r="BO47" s="86"/>
      <c r="BP47" s="98">
        <f t="shared" si="1"/>
        <v>27.04984</v>
      </c>
      <c r="BQ47" s="99">
        <f t="shared" si="6"/>
        <v>0</v>
      </c>
      <c r="BR47" s="100">
        <f t="shared" si="2"/>
        <v>0</v>
      </c>
      <c r="BS47" s="101">
        <f t="shared" si="3"/>
        <v>27.04984</v>
      </c>
      <c r="BU47" s="11">
        <f t="shared" si="4"/>
        <v>53.53725</v>
      </c>
    </row>
    <row r="48" spans="1:73" ht="19.5" customHeight="1" x14ac:dyDescent="0.3">
      <c r="A48" s="58">
        <f t="shared" si="5"/>
        <v>40</v>
      </c>
      <c r="B48" s="63" t="s">
        <v>83</v>
      </c>
      <c r="C48" s="193">
        <v>243.66762</v>
      </c>
      <c r="D48" s="194">
        <v>237.30020000000002</v>
      </c>
      <c r="E48" s="85"/>
      <c r="F48" s="86"/>
      <c r="G48" s="87"/>
      <c r="H48" s="85"/>
      <c r="I48" s="86"/>
      <c r="J48" s="85"/>
      <c r="K48" s="88"/>
      <c r="L48" s="86"/>
      <c r="M48" s="89"/>
      <c r="N48" s="86"/>
      <c r="O48" s="85"/>
      <c r="P48" s="86"/>
      <c r="Q48" s="90"/>
      <c r="R48" s="86"/>
      <c r="S48" s="85"/>
      <c r="T48" s="88"/>
      <c r="U48" s="86"/>
      <c r="V48" s="85"/>
      <c r="W48" s="86"/>
      <c r="X48" s="85"/>
      <c r="Y48" s="86"/>
      <c r="Z48" s="85"/>
      <c r="AA48" s="91"/>
      <c r="AB48" s="85"/>
      <c r="AC48" s="86"/>
      <c r="AD48" s="85"/>
      <c r="AE48" s="86"/>
      <c r="AF48" s="92"/>
      <c r="AG48" s="86"/>
      <c r="AH48" s="92"/>
      <c r="AI48" s="86"/>
      <c r="AJ48" s="93"/>
      <c r="AK48" s="94"/>
      <c r="AL48" s="95"/>
      <c r="AM48" s="96"/>
      <c r="AN48" s="96"/>
      <c r="AO48" s="92"/>
      <c r="AP48" s="86"/>
      <c r="AQ48" s="96"/>
      <c r="AR48" s="95"/>
      <c r="AS48" s="86"/>
      <c r="AT48" s="88"/>
      <c r="AU48" s="86"/>
      <c r="AV48" s="97"/>
      <c r="AW48" s="96">
        <v>47.302700000000002</v>
      </c>
      <c r="AX48" s="89"/>
      <c r="AY48" s="86"/>
      <c r="AZ48" s="95"/>
      <c r="BA48" s="86"/>
      <c r="BB48" s="95">
        <v>1E-3</v>
      </c>
      <c r="BC48" s="86">
        <v>1.9520599999999999</v>
      </c>
      <c r="BD48" s="95">
        <v>2E-3</v>
      </c>
      <c r="BE48" s="86">
        <v>5.3949999999999996</v>
      </c>
      <c r="BF48" s="90"/>
      <c r="BG48" s="86"/>
      <c r="BH48" s="90">
        <v>4</v>
      </c>
      <c r="BI48" s="86">
        <v>5.4660000000000002</v>
      </c>
      <c r="BJ48" s="95"/>
      <c r="BK48" s="86"/>
      <c r="BL48" s="90">
        <v>1</v>
      </c>
      <c r="BM48" s="86">
        <v>1.169</v>
      </c>
      <c r="BN48" s="90">
        <v>1</v>
      </c>
      <c r="BO48" s="86">
        <v>4.4909999999999997</v>
      </c>
      <c r="BP48" s="98">
        <f t="shared" si="1"/>
        <v>47.302700000000002</v>
      </c>
      <c r="BQ48" s="99">
        <f t="shared" si="6"/>
        <v>12.81306</v>
      </c>
      <c r="BR48" s="100">
        <f t="shared" si="2"/>
        <v>5.66</v>
      </c>
      <c r="BS48" s="101">
        <f t="shared" si="3"/>
        <v>65.775760000000005</v>
      </c>
      <c r="BU48" s="11">
        <f t="shared" si="4"/>
        <v>171.52444000000003</v>
      </c>
    </row>
    <row r="49" spans="1:73" ht="18.75" customHeight="1" x14ac:dyDescent="0.3">
      <c r="A49" s="58">
        <f t="shared" si="5"/>
        <v>41</v>
      </c>
      <c r="B49" s="63" t="s">
        <v>84</v>
      </c>
      <c r="C49" s="193">
        <v>212.58864000000003</v>
      </c>
      <c r="D49" s="194">
        <v>213.27642</v>
      </c>
      <c r="E49" s="85"/>
      <c r="F49" s="86"/>
      <c r="G49" s="87"/>
      <c r="H49" s="85"/>
      <c r="I49" s="86"/>
      <c r="J49" s="85"/>
      <c r="K49" s="88"/>
      <c r="L49" s="86"/>
      <c r="M49" s="89"/>
      <c r="N49" s="86"/>
      <c r="O49" s="85"/>
      <c r="P49" s="86"/>
      <c r="Q49" s="90"/>
      <c r="R49" s="86"/>
      <c r="S49" s="85"/>
      <c r="T49" s="88"/>
      <c r="U49" s="86"/>
      <c r="V49" s="85"/>
      <c r="W49" s="86"/>
      <c r="X49" s="85"/>
      <c r="Y49" s="86"/>
      <c r="Z49" s="85"/>
      <c r="AA49" s="91"/>
      <c r="AB49" s="85"/>
      <c r="AC49" s="86"/>
      <c r="AD49" s="85"/>
      <c r="AE49" s="86"/>
      <c r="AF49" s="92"/>
      <c r="AG49" s="86"/>
      <c r="AH49" s="92"/>
      <c r="AI49" s="86"/>
      <c r="AJ49" s="93"/>
      <c r="AK49" s="94"/>
      <c r="AL49" s="95"/>
      <c r="AM49" s="96"/>
      <c r="AN49" s="96"/>
      <c r="AO49" s="92"/>
      <c r="AP49" s="86"/>
      <c r="AQ49" s="96"/>
      <c r="AR49" s="95"/>
      <c r="AS49" s="86"/>
      <c r="AT49" s="88"/>
      <c r="AU49" s="86"/>
      <c r="AV49" s="97"/>
      <c r="AW49" s="96">
        <v>17.091999999999999</v>
      </c>
      <c r="AX49" s="89"/>
      <c r="AY49" s="86"/>
      <c r="AZ49" s="95">
        <v>1E-3</v>
      </c>
      <c r="BA49" s="86">
        <v>2.7022300000000001</v>
      </c>
      <c r="BB49" s="95"/>
      <c r="BC49" s="86"/>
      <c r="BD49" s="95">
        <v>1E-3</v>
      </c>
      <c r="BE49" s="86">
        <v>7.1825099999999997</v>
      </c>
      <c r="BF49" s="90">
        <v>1</v>
      </c>
      <c r="BG49" s="86">
        <v>12.269</v>
      </c>
      <c r="BH49" s="90">
        <v>8</v>
      </c>
      <c r="BI49" s="86">
        <v>7.984</v>
      </c>
      <c r="BJ49" s="95"/>
      <c r="BK49" s="86"/>
      <c r="BL49" s="90">
        <v>1</v>
      </c>
      <c r="BM49" s="86">
        <v>0.97499999999999998</v>
      </c>
      <c r="BN49" s="90"/>
      <c r="BO49" s="86"/>
      <c r="BP49" s="98">
        <f t="shared" si="1"/>
        <v>17.091999999999999</v>
      </c>
      <c r="BQ49" s="99">
        <f t="shared" si="6"/>
        <v>30.137740000000001</v>
      </c>
      <c r="BR49" s="100">
        <f t="shared" si="2"/>
        <v>0.97499999999999998</v>
      </c>
      <c r="BS49" s="101">
        <f t="shared" si="3"/>
        <v>48.204740000000001</v>
      </c>
      <c r="BU49" s="11">
        <f t="shared" si="4"/>
        <v>165.07168000000001</v>
      </c>
    </row>
    <row r="50" spans="1:73" ht="18.75" customHeight="1" x14ac:dyDescent="0.3">
      <c r="A50" s="58">
        <f t="shared" si="5"/>
        <v>42</v>
      </c>
      <c r="B50" s="63" t="s">
        <v>85</v>
      </c>
      <c r="C50" s="193">
        <v>46.585749999999997</v>
      </c>
      <c r="D50" s="194">
        <v>47.625050000000002</v>
      </c>
      <c r="E50" s="85"/>
      <c r="F50" s="86"/>
      <c r="G50" s="87"/>
      <c r="H50" s="85"/>
      <c r="I50" s="86"/>
      <c r="J50" s="85"/>
      <c r="K50" s="88"/>
      <c r="L50" s="86"/>
      <c r="M50" s="89"/>
      <c r="N50" s="86"/>
      <c r="O50" s="85"/>
      <c r="P50" s="86"/>
      <c r="Q50" s="90"/>
      <c r="R50" s="86"/>
      <c r="S50" s="85"/>
      <c r="T50" s="88"/>
      <c r="U50" s="86"/>
      <c r="V50" s="85"/>
      <c r="W50" s="86"/>
      <c r="X50" s="85"/>
      <c r="Y50" s="86"/>
      <c r="Z50" s="85"/>
      <c r="AA50" s="91"/>
      <c r="AB50" s="85"/>
      <c r="AC50" s="86"/>
      <c r="AD50" s="85"/>
      <c r="AE50" s="86"/>
      <c r="AF50" s="92"/>
      <c r="AG50" s="86"/>
      <c r="AH50" s="92"/>
      <c r="AI50" s="86"/>
      <c r="AJ50" s="93">
        <v>1</v>
      </c>
      <c r="AK50" s="94">
        <v>3.1715499999999999</v>
      </c>
      <c r="AL50" s="95"/>
      <c r="AM50" s="96"/>
      <c r="AN50" s="96"/>
      <c r="AO50" s="92"/>
      <c r="AP50" s="86"/>
      <c r="AQ50" s="96"/>
      <c r="AR50" s="95"/>
      <c r="AS50" s="86"/>
      <c r="AT50" s="88"/>
      <c r="AU50" s="86"/>
      <c r="AV50" s="97"/>
      <c r="AW50" s="96">
        <v>5.8900000000000006</v>
      </c>
      <c r="AX50" s="89"/>
      <c r="AY50" s="86"/>
      <c r="AZ50" s="95"/>
      <c r="BA50" s="86"/>
      <c r="BB50" s="95"/>
      <c r="BC50" s="86"/>
      <c r="BD50" s="95"/>
      <c r="BE50" s="86"/>
      <c r="BF50" s="90"/>
      <c r="BG50" s="86"/>
      <c r="BH50" s="90"/>
      <c r="BI50" s="86"/>
      <c r="BJ50" s="95"/>
      <c r="BK50" s="86"/>
      <c r="BL50" s="90"/>
      <c r="BM50" s="86"/>
      <c r="BN50" s="90"/>
      <c r="BO50" s="86"/>
      <c r="BP50" s="98">
        <f t="shared" si="1"/>
        <v>9.0615500000000004</v>
      </c>
      <c r="BQ50" s="99">
        <f t="shared" si="6"/>
        <v>0</v>
      </c>
      <c r="BR50" s="100">
        <f t="shared" si="2"/>
        <v>0</v>
      </c>
      <c r="BS50" s="101">
        <f t="shared" si="3"/>
        <v>9.0615500000000004</v>
      </c>
      <c r="BU50" s="11">
        <f t="shared" si="4"/>
        <v>38.563500000000005</v>
      </c>
    </row>
    <row r="51" spans="1:73" ht="18.75" customHeight="1" x14ac:dyDescent="0.3">
      <c r="A51" s="58">
        <f t="shared" si="5"/>
        <v>43</v>
      </c>
      <c r="B51" s="63" t="s">
        <v>277</v>
      </c>
      <c r="C51" s="193">
        <v>48.783900000000003</v>
      </c>
      <c r="D51" s="194">
        <v>46.364759999999997</v>
      </c>
      <c r="E51" s="85"/>
      <c r="F51" s="86"/>
      <c r="G51" s="87"/>
      <c r="H51" s="85"/>
      <c r="I51" s="86"/>
      <c r="J51" s="85"/>
      <c r="K51" s="88"/>
      <c r="L51" s="86"/>
      <c r="M51" s="89"/>
      <c r="N51" s="86"/>
      <c r="O51" s="85"/>
      <c r="P51" s="86"/>
      <c r="Q51" s="90"/>
      <c r="R51" s="86"/>
      <c r="S51" s="85"/>
      <c r="T51" s="88"/>
      <c r="U51" s="86"/>
      <c r="V51" s="85">
        <v>7.0000000000000001E-3</v>
      </c>
      <c r="W51" s="86">
        <v>29.608000000000001</v>
      </c>
      <c r="X51" s="85"/>
      <c r="Y51" s="86"/>
      <c r="Z51" s="85"/>
      <c r="AA51" s="91"/>
      <c r="AB51" s="85"/>
      <c r="AC51" s="86"/>
      <c r="AD51" s="85"/>
      <c r="AE51" s="86"/>
      <c r="AF51" s="92">
        <v>2</v>
      </c>
      <c r="AG51" s="86">
        <v>20.102879999999999</v>
      </c>
      <c r="AH51" s="92"/>
      <c r="AI51" s="86"/>
      <c r="AJ51" s="93"/>
      <c r="AK51" s="94"/>
      <c r="AL51" s="95"/>
      <c r="AM51" s="96"/>
      <c r="AN51" s="96"/>
      <c r="AO51" s="92"/>
      <c r="AP51" s="86"/>
      <c r="AQ51" s="96"/>
      <c r="AR51" s="95"/>
      <c r="AS51" s="86"/>
      <c r="AT51" s="88"/>
      <c r="AU51" s="86"/>
      <c r="AV51" s="97"/>
      <c r="AW51" s="96">
        <v>19.027000000000001</v>
      </c>
      <c r="AX51" s="89"/>
      <c r="AY51" s="86"/>
      <c r="AZ51" s="95">
        <v>1E-3</v>
      </c>
      <c r="BA51" s="86">
        <v>2.67563</v>
      </c>
      <c r="BB51" s="95"/>
      <c r="BC51" s="86"/>
      <c r="BD51" s="95"/>
      <c r="BE51" s="86"/>
      <c r="BF51" s="90"/>
      <c r="BG51" s="86"/>
      <c r="BH51" s="90"/>
      <c r="BI51" s="86"/>
      <c r="BJ51" s="95"/>
      <c r="BK51" s="86"/>
      <c r="BL51" s="90">
        <v>2</v>
      </c>
      <c r="BM51" s="86">
        <v>1.897</v>
      </c>
      <c r="BN51" s="90">
        <v>1</v>
      </c>
      <c r="BO51" s="86">
        <v>4.5369999999999999</v>
      </c>
      <c r="BP51" s="98">
        <f t="shared" si="1"/>
        <v>68.737880000000004</v>
      </c>
      <c r="BQ51" s="99">
        <f t="shared" si="6"/>
        <v>2.67563</v>
      </c>
      <c r="BR51" s="100">
        <f t="shared" si="2"/>
        <v>6.4340000000000002</v>
      </c>
      <c r="BS51" s="101">
        <f t="shared" si="3"/>
        <v>77.84751</v>
      </c>
      <c r="BU51" s="11">
        <f t="shared" si="4"/>
        <v>-31.482750000000003</v>
      </c>
    </row>
    <row r="52" spans="1:73" ht="20.25" customHeight="1" x14ac:dyDescent="0.3">
      <c r="A52" s="58">
        <f t="shared" si="5"/>
        <v>44</v>
      </c>
      <c r="B52" s="63" t="s">
        <v>278</v>
      </c>
      <c r="C52" s="193">
        <v>38.235839999999996</v>
      </c>
      <c r="D52" s="194">
        <v>38.416719999999998</v>
      </c>
      <c r="E52" s="85"/>
      <c r="F52" s="86"/>
      <c r="G52" s="87"/>
      <c r="H52" s="85"/>
      <c r="I52" s="86"/>
      <c r="J52" s="85"/>
      <c r="K52" s="88"/>
      <c r="L52" s="86"/>
      <c r="M52" s="89"/>
      <c r="N52" s="86"/>
      <c r="O52" s="85"/>
      <c r="P52" s="86"/>
      <c r="Q52" s="90"/>
      <c r="R52" s="86"/>
      <c r="S52" s="85">
        <v>8.2000000000000003E-2</v>
      </c>
      <c r="T52" s="88">
        <v>1</v>
      </c>
      <c r="U52" s="86">
        <v>121.735</v>
      </c>
      <c r="V52" s="85"/>
      <c r="W52" s="86"/>
      <c r="X52" s="85"/>
      <c r="Y52" s="86"/>
      <c r="Z52" s="85"/>
      <c r="AA52" s="91"/>
      <c r="AB52" s="85"/>
      <c r="AC52" s="86"/>
      <c r="AD52" s="85"/>
      <c r="AE52" s="86"/>
      <c r="AF52" s="92"/>
      <c r="AG52" s="86"/>
      <c r="AH52" s="92">
        <v>1</v>
      </c>
      <c r="AI52" s="86">
        <v>21.63008</v>
      </c>
      <c r="AJ52" s="93"/>
      <c r="AK52" s="94"/>
      <c r="AL52" s="95"/>
      <c r="AM52" s="96"/>
      <c r="AN52" s="96"/>
      <c r="AO52" s="92"/>
      <c r="AP52" s="86"/>
      <c r="AQ52" s="96"/>
      <c r="AR52" s="95"/>
      <c r="AS52" s="86"/>
      <c r="AT52" s="88"/>
      <c r="AU52" s="86"/>
      <c r="AV52" s="97"/>
      <c r="AW52" s="96">
        <v>3.0920000000000001</v>
      </c>
      <c r="AX52" s="89"/>
      <c r="AY52" s="86"/>
      <c r="AZ52" s="95"/>
      <c r="BA52" s="86"/>
      <c r="BB52" s="95"/>
      <c r="BC52" s="86"/>
      <c r="BD52" s="95"/>
      <c r="BE52" s="86"/>
      <c r="BF52" s="90"/>
      <c r="BG52" s="86"/>
      <c r="BH52" s="90">
        <v>2</v>
      </c>
      <c r="BI52" s="86">
        <v>2.161</v>
      </c>
      <c r="BJ52" s="95"/>
      <c r="BK52" s="86"/>
      <c r="BL52" s="90"/>
      <c r="BM52" s="86"/>
      <c r="BN52" s="90"/>
      <c r="BO52" s="86"/>
      <c r="BP52" s="98">
        <f t="shared" si="1"/>
        <v>146.45708000000002</v>
      </c>
      <c r="BQ52" s="99">
        <f t="shared" si="6"/>
        <v>2.161</v>
      </c>
      <c r="BR52" s="100">
        <f t="shared" si="2"/>
        <v>0</v>
      </c>
      <c r="BS52" s="101">
        <f t="shared" si="3"/>
        <v>148.61808000000002</v>
      </c>
      <c r="BU52" s="11">
        <f t="shared" si="4"/>
        <v>-110.20136000000002</v>
      </c>
    </row>
    <row r="53" spans="1:73" ht="20.25" customHeight="1" x14ac:dyDescent="0.3">
      <c r="A53" s="58">
        <f t="shared" si="5"/>
        <v>45</v>
      </c>
      <c r="B53" s="63" t="s">
        <v>279</v>
      </c>
      <c r="C53" s="193">
        <v>167.29517999999999</v>
      </c>
      <c r="D53" s="194">
        <v>178.65892000000002</v>
      </c>
      <c r="E53" s="85"/>
      <c r="F53" s="86"/>
      <c r="G53" s="87"/>
      <c r="H53" s="85"/>
      <c r="I53" s="86"/>
      <c r="J53" s="85"/>
      <c r="K53" s="88"/>
      <c r="L53" s="86"/>
      <c r="M53" s="89">
        <v>1.7999999999999999E-2</v>
      </c>
      <c r="N53" s="86">
        <v>38.69</v>
      </c>
      <c r="O53" s="85"/>
      <c r="P53" s="86"/>
      <c r="Q53" s="90"/>
      <c r="R53" s="86"/>
      <c r="S53" s="85"/>
      <c r="T53" s="88"/>
      <c r="U53" s="86"/>
      <c r="V53" s="85"/>
      <c r="W53" s="86"/>
      <c r="X53" s="85"/>
      <c r="Y53" s="86"/>
      <c r="Z53" s="85">
        <v>4</v>
      </c>
      <c r="AA53" s="91">
        <v>3.8990800000000001</v>
      </c>
      <c r="AB53" s="85"/>
      <c r="AC53" s="86"/>
      <c r="AD53" s="85"/>
      <c r="AE53" s="86"/>
      <c r="AF53" s="92"/>
      <c r="AG53" s="86"/>
      <c r="AH53" s="92"/>
      <c r="AI53" s="86"/>
      <c r="AJ53" s="93"/>
      <c r="AK53" s="94"/>
      <c r="AL53" s="95"/>
      <c r="AM53" s="96"/>
      <c r="AN53" s="96"/>
      <c r="AO53" s="92"/>
      <c r="AP53" s="86"/>
      <c r="AQ53" s="96"/>
      <c r="AR53" s="95"/>
      <c r="AS53" s="86"/>
      <c r="AT53" s="88"/>
      <c r="AU53" s="86"/>
      <c r="AV53" s="97"/>
      <c r="AW53" s="96">
        <v>4.6189999999999998</v>
      </c>
      <c r="AX53" s="89"/>
      <c r="AY53" s="86"/>
      <c r="AZ53" s="95"/>
      <c r="BA53" s="86"/>
      <c r="BB53" s="95"/>
      <c r="BC53" s="86"/>
      <c r="BD53" s="95"/>
      <c r="BE53" s="86"/>
      <c r="BF53" s="90"/>
      <c r="BG53" s="86"/>
      <c r="BH53" s="90"/>
      <c r="BI53" s="86"/>
      <c r="BJ53" s="95"/>
      <c r="BK53" s="86"/>
      <c r="BL53" s="90"/>
      <c r="BM53" s="86"/>
      <c r="BN53" s="90"/>
      <c r="BO53" s="86"/>
      <c r="BP53" s="98">
        <f t="shared" si="1"/>
        <v>47.208079999999995</v>
      </c>
      <c r="BQ53" s="99">
        <f t="shared" si="6"/>
        <v>0</v>
      </c>
      <c r="BR53" s="100">
        <f t="shared" si="2"/>
        <v>0</v>
      </c>
      <c r="BS53" s="101">
        <f t="shared" si="3"/>
        <v>47.208079999999995</v>
      </c>
      <c r="BU53" s="11">
        <f t="shared" si="4"/>
        <v>131.45084000000003</v>
      </c>
    </row>
    <row r="54" spans="1:73" ht="18.75" customHeight="1" x14ac:dyDescent="0.3">
      <c r="A54" s="58">
        <f t="shared" si="5"/>
        <v>46</v>
      </c>
      <c r="B54" s="63" t="s">
        <v>280</v>
      </c>
      <c r="C54" s="193">
        <v>42.436680000000003</v>
      </c>
      <c r="D54" s="194">
        <v>71.364449999999991</v>
      </c>
      <c r="E54" s="85"/>
      <c r="F54" s="86"/>
      <c r="G54" s="87"/>
      <c r="H54" s="85"/>
      <c r="I54" s="86"/>
      <c r="J54" s="85"/>
      <c r="K54" s="88"/>
      <c r="L54" s="86"/>
      <c r="M54" s="89"/>
      <c r="N54" s="86"/>
      <c r="O54" s="85"/>
      <c r="P54" s="86"/>
      <c r="Q54" s="90"/>
      <c r="R54" s="86"/>
      <c r="S54" s="85">
        <v>6.4000000000000001E-2</v>
      </c>
      <c r="T54" s="88">
        <v>1</v>
      </c>
      <c r="U54" s="86">
        <v>148.93299999999999</v>
      </c>
      <c r="V54" s="85"/>
      <c r="W54" s="86"/>
      <c r="X54" s="85"/>
      <c r="Y54" s="86"/>
      <c r="Z54" s="85">
        <v>4</v>
      </c>
      <c r="AA54" s="91">
        <v>3.7735099999999999</v>
      </c>
      <c r="AB54" s="85"/>
      <c r="AC54" s="86"/>
      <c r="AD54" s="85"/>
      <c r="AE54" s="86"/>
      <c r="AF54" s="92"/>
      <c r="AG54" s="86"/>
      <c r="AH54" s="92"/>
      <c r="AI54" s="86"/>
      <c r="AJ54" s="93"/>
      <c r="AK54" s="94"/>
      <c r="AL54" s="95"/>
      <c r="AM54" s="96"/>
      <c r="AN54" s="96"/>
      <c r="AO54" s="92"/>
      <c r="AP54" s="86"/>
      <c r="AQ54" s="96"/>
      <c r="AR54" s="95"/>
      <c r="AS54" s="86"/>
      <c r="AT54" s="88"/>
      <c r="AU54" s="86"/>
      <c r="AV54" s="97"/>
      <c r="AW54" s="96">
        <v>3.0920000000000001</v>
      </c>
      <c r="AX54" s="89"/>
      <c r="AY54" s="86"/>
      <c r="AZ54" s="95"/>
      <c r="BA54" s="86"/>
      <c r="BB54" s="95"/>
      <c r="BC54" s="86"/>
      <c r="BD54" s="95"/>
      <c r="BE54" s="86"/>
      <c r="BF54" s="90"/>
      <c r="BG54" s="86"/>
      <c r="BH54" s="90">
        <v>2</v>
      </c>
      <c r="BI54" s="86">
        <v>4.492</v>
      </c>
      <c r="BJ54" s="95"/>
      <c r="BK54" s="86"/>
      <c r="BL54" s="90">
        <v>1</v>
      </c>
      <c r="BM54" s="86">
        <v>3.6019999999999999</v>
      </c>
      <c r="BN54" s="90">
        <v>1</v>
      </c>
      <c r="BO54" s="86">
        <v>6.2720000000000002</v>
      </c>
      <c r="BP54" s="98">
        <f t="shared" si="1"/>
        <v>155.79850999999999</v>
      </c>
      <c r="BQ54" s="99">
        <f t="shared" si="6"/>
        <v>4.492</v>
      </c>
      <c r="BR54" s="100">
        <f t="shared" si="2"/>
        <v>9.8740000000000006</v>
      </c>
      <c r="BS54" s="101">
        <f t="shared" si="3"/>
        <v>170.16450999999998</v>
      </c>
      <c r="BU54" s="11">
        <f t="shared" si="4"/>
        <v>-98.800059999999988</v>
      </c>
    </row>
    <row r="55" spans="1:73" ht="18.75" customHeight="1" x14ac:dyDescent="0.3">
      <c r="A55" s="58">
        <f t="shared" si="5"/>
        <v>47</v>
      </c>
      <c r="B55" s="63" t="s">
        <v>281</v>
      </c>
      <c r="C55" s="193">
        <v>114.95202</v>
      </c>
      <c r="D55" s="194">
        <v>116.79474</v>
      </c>
      <c r="E55" s="85"/>
      <c r="F55" s="86"/>
      <c r="G55" s="87"/>
      <c r="H55" s="85">
        <v>0.106</v>
      </c>
      <c r="I55" s="86">
        <v>20.340859999999999</v>
      </c>
      <c r="J55" s="85"/>
      <c r="K55" s="88"/>
      <c r="L55" s="86"/>
      <c r="M55" s="89"/>
      <c r="N55" s="86"/>
      <c r="O55" s="85"/>
      <c r="P55" s="86"/>
      <c r="Q55" s="90"/>
      <c r="R55" s="86"/>
      <c r="S55" s="85"/>
      <c r="T55" s="88"/>
      <c r="U55" s="86"/>
      <c r="V55" s="85"/>
      <c r="W55" s="86"/>
      <c r="X55" s="85"/>
      <c r="Y55" s="86"/>
      <c r="Z55" s="85"/>
      <c r="AA55" s="91"/>
      <c r="AB55" s="85"/>
      <c r="AC55" s="86"/>
      <c r="AD55" s="85"/>
      <c r="AE55" s="86"/>
      <c r="AF55" s="92"/>
      <c r="AG55" s="86"/>
      <c r="AH55" s="92"/>
      <c r="AI55" s="86"/>
      <c r="AJ55" s="93"/>
      <c r="AK55" s="94"/>
      <c r="AL55" s="95"/>
      <c r="AM55" s="96"/>
      <c r="AN55" s="96"/>
      <c r="AO55" s="92">
        <v>1</v>
      </c>
      <c r="AP55" s="86">
        <v>1.6759900000000001</v>
      </c>
      <c r="AQ55" s="96"/>
      <c r="AR55" s="95"/>
      <c r="AS55" s="86"/>
      <c r="AT55" s="88"/>
      <c r="AU55" s="86"/>
      <c r="AV55" s="97"/>
      <c r="AW55" s="96">
        <v>0.79</v>
      </c>
      <c r="AX55" s="89"/>
      <c r="AY55" s="86"/>
      <c r="AZ55" s="95"/>
      <c r="BA55" s="86"/>
      <c r="BB55" s="95"/>
      <c r="BC55" s="86"/>
      <c r="BD55" s="95"/>
      <c r="BE55" s="86"/>
      <c r="BF55" s="90"/>
      <c r="BG55" s="86"/>
      <c r="BH55" s="90"/>
      <c r="BI55" s="86"/>
      <c r="BJ55" s="95"/>
      <c r="BK55" s="86"/>
      <c r="BL55" s="90"/>
      <c r="BM55" s="86"/>
      <c r="BN55" s="90">
        <v>1</v>
      </c>
      <c r="BO55" s="86">
        <v>4.8997200000000003</v>
      </c>
      <c r="BP55" s="98">
        <f t="shared" si="1"/>
        <v>22.806849999999997</v>
      </c>
      <c r="BQ55" s="99">
        <f t="shared" si="6"/>
        <v>0</v>
      </c>
      <c r="BR55" s="100">
        <f t="shared" si="2"/>
        <v>4.8997200000000003</v>
      </c>
      <c r="BS55" s="101">
        <f t="shared" si="3"/>
        <v>27.706569999999999</v>
      </c>
      <c r="BU55" s="11">
        <f t="shared" si="4"/>
        <v>89.088170000000005</v>
      </c>
    </row>
    <row r="56" spans="1:73" ht="18.75" customHeight="1" x14ac:dyDescent="0.3">
      <c r="A56" s="58">
        <f t="shared" si="5"/>
        <v>48</v>
      </c>
      <c r="B56" s="63" t="s">
        <v>282</v>
      </c>
      <c r="C56" s="193">
        <v>28.016159999999999</v>
      </c>
      <c r="D56" s="194">
        <v>28.080479999999998</v>
      </c>
      <c r="E56" s="85"/>
      <c r="F56" s="86"/>
      <c r="G56" s="87"/>
      <c r="H56" s="85"/>
      <c r="I56" s="86"/>
      <c r="J56" s="85"/>
      <c r="K56" s="88"/>
      <c r="L56" s="86"/>
      <c r="M56" s="89"/>
      <c r="N56" s="86"/>
      <c r="O56" s="85"/>
      <c r="P56" s="86"/>
      <c r="Q56" s="90"/>
      <c r="R56" s="86"/>
      <c r="S56" s="85">
        <v>8.2699999999999996E-2</v>
      </c>
      <c r="T56" s="88">
        <v>1</v>
      </c>
      <c r="U56" s="86">
        <v>96.809510000000003</v>
      </c>
      <c r="V56" s="85"/>
      <c r="W56" s="86"/>
      <c r="X56" s="85"/>
      <c r="Y56" s="86"/>
      <c r="Z56" s="85">
        <v>2</v>
      </c>
      <c r="AA56" s="91">
        <v>1.77464</v>
      </c>
      <c r="AB56" s="85"/>
      <c r="AC56" s="86"/>
      <c r="AD56" s="85"/>
      <c r="AE56" s="86"/>
      <c r="AF56" s="92"/>
      <c r="AG56" s="86"/>
      <c r="AH56" s="92"/>
      <c r="AI56" s="86"/>
      <c r="AJ56" s="93"/>
      <c r="AK56" s="94"/>
      <c r="AL56" s="95"/>
      <c r="AM56" s="96"/>
      <c r="AN56" s="96"/>
      <c r="AO56" s="92"/>
      <c r="AP56" s="86"/>
      <c r="AQ56" s="96"/>
      <c r="AR56" s="95"/>
      <c r="AS56" s="86"/>
      <c r="AT56" s="88">
        <v>8</v>
      </c>
      <c r="AU56" s="86">
        <v>5.19177</v>
      </c>
      <c r="AV56" s="97"/>
      <c r="AW56" s="96">
        <v>3.0920000000000001</v>
      </c>
      <c r="AX56" s="89"/>
      <c r="AY56" s="86"/>
      <c r="AZ56" s="95"/>
      <c r="BA56" s="86"/>
      <c r="BB56" s="95"/>
      <c r="BC56" s="86"/>
      <c r="BD56" s="95"/>
      <c r="BE56" s="86"/>
      <c r="BF56" s="90"/>
      <c r="BG56" s="86"/>
      <c r="BH56" s="90">
        <v>1</v>
      </c>
      <c r="BI56" s="86">
        <v>1.1990000000000001</v>
      </c>
      <c r="BJ56" s="95"/>
      <c r="BK56" s="86"/>
      <c r="BL56" s="90"/>
      <c r="BM56" s="86"/>
      <c r="BN56" s="90"/>
      <c r="BO56" s="86"/>
      <c r="BP56" s="98">
        <f t="shared" si="1"/>
        <v>106.86792000000001</v>
      </c>
      <c r="BQ56" s="99">
        <f t="shared" si="6"/>
        <v>1.1990000000000001</v>
      </c>
      <c r="BR56" s="100">
        <f t="shared" si="2"/>
        <v>0</v>
      </c>
      <c r="BS56" s="101">
        <f t="shared" si="3"/>
        <v>108.06692000000001</v>
      </c>
      <c r="BU56" s="11">
        <f t="shared" si="4"/>
        <v>-79.986440000000016</v>
      </c>
    </row>
    <row r="57" spans="1:73" ht="18.75" customHeight="1" x14ac:dyDescent="0.3">
      <c r="A57" s="58">
        <f t="shared" si="5"/>
        <v>49</v>
      </c>
      <c r="B57" s="63" t="s">
        <v>283</v>
      </c>
      <c r="C57" s="193">
        <v>44.529540000000004</v>
      </c>
      <c r="D57" s="194">
        <v>44.148780000000002</v>
      </c>
      <c r="E57" s="85"/>
      <c r="F57" s="86"/>
      <c r="G57" s="87"/>
      <c r="H57" s="85"/>
      <c r="I57" s="86"/>
      <c r="J57" s="85"/>
      <c r="K57" s="88"/>
      <c r="L57" s="86"/>
      <c r="M57" s="89"/>
      <c r="N57" s="86"/>
      <c r="O57" s="85"/>
      <c r="P57" s="86"/>
      <c r="Q57" s="90"/>
      <c r="R57" s="86"/>
      <c r="S57" s="85"/>
      <c r="T57" s="88"/>
      <c r="U57" s="86"/>
      <c r="V57" s="85"/>
      <c r="W57" s="86"/>
      <c r="X57" s="85"/>
      <c r="Y57" s="86"/>
      <c r="Z57" s="85"/>
      <c r="AA57" s="91"/>
      <c r="AB57" s="85"/>
      <c r="AC57" s="86"/>
      <c r="AD57" s="85"/>
      <c r="AE57" s="86"/>
      <c r="AF57" s="92"/>
      <c r="AG57" s="86"/>
      <c r="AH57" s="92"/>
      <c r="AI57" s="86"/>
      <c r="AJ57" s="93"/>
      <c r="AK57" s="94"/>
      <c r="AL57" s="95"/>
      <c r="AM57" s="96"/>
      <c r="AN57" s="96"/>
      <c r="AO57" s="92"/>
      <c r="AP57" s="86"/>
      <c r="AQ57" s="96"/>
      <c r="AR57" s="95"/>
      <c r="AS57" s="86"/>
      <c r="AT57" s="88"/>
      <c r="AU57" s="86"/>
      <c r="AV57" s="97"/>
      <c r="AW57" s="96">
        <v>8.0459999999999994</v>
      </c>
      <c r="AX57" s="89"/>
      <c r="AY57" s="86"/>
      <c r="AZ57" s="95"/>
      <c r="BA57" s="86"/>
      <c r="BB57" s="95"/>
      <c r="BC57" s="86"/>
      <c r="BD57" s="95"/>
      <c r="BE57" s="86"/>
      <c r="BF57" s="90"/>
      <c r="BG57" s="86"/>
      <c r="BH57" s="90">
        <v>1</v>
      </c>
      <c r="BI57" s="86">
        <v>0.876</v>
      </c>
      <c r="BJ57" s="95"/>
      <c r="BK57" s="86"/>
      <c r="BL57" s="90"/>
      <c r="BM57" s="86"/>
      <c r="BN57" s="90"/>
      <c r="BO57" s="86"/>
      <c r="BP57" s="98">
        <f t="shared" si="1"/>
        <v>8.0459999999999994</v>
      </c>
      <c r="BQ57" s="99">
        <f t="shared" si="6"/>
        <v>0.876</v>
      </c>
      <c r="BR57" s="100">
        <f t="shared" si="2"/>
        <v>0</v>
      </c>
      <c r="BS57" s="101">
        <f t="shared" si="3"/>
        <v>8.9219999999999988</v>
      </c>
      <c r="BU57" s="11">
        <f t="shared" si="4"/>
        <v>35.226780000000005</v>
      </c>
    </row>
    <row r="58" spans="1:73" ht="18.75" customHeight="1" x14ac:dyDescent="0.3">
      <c r="A58" s="58">
        <f t="shared" si="5"/>
        <v>50</v>
      </c>
      <c r="B58" s="63" t="s">
        <v>284</v>
      </c>
      <c r="C58" s="193">
        <v>24.227820000000001</v>
      </c>
      <c r="D58" s="194">
        <v>25.643810000000002</v>
      </c>
      <c r="E58" s="85"/>
      <c r="F58" s="86"/>
      <c r="G58" s="87"/>
      <c r="H58" s="85"/>
      <c r="I58" s="86"/>
      <c r="J58" s="85"/>
      <c r="K58" s="88"/>
      <c r="L58" s="86"/>
      <c r="M58" s="89"/>
      <c r="N58" s="86"/>
      <c r="O58" s="85"/>
      <c r="P58" s="86"/>
      <c r="Q58" s="90"/>
      <c r="R58" s="86"/>
      <c r="S58" s="85"/>
      <c r="T58" s="88"/>
      <c r="U58" s="86"/>
      <c r="V58" s="85"/>
      <c r="W58" s="86"/>
      <c r="X58" s="85"/>
      <c r="Y58" s="86"/>
      <c r="Z58" s="85"/>
      <c r="AA58" s="91"/>
      <c r="AB58" s="85"/>
      <c r="AC58" s="86"/>
      <c r="AD58" s="85"/>
      <c r="AE58" s="86"/>
      <c r="AF58" s="92"/>
      <c r="AG58" s="86"/>
      <c r="AH58" s="92"/>
      <c r="AI58" s="86"/>
      <c r="AJ58" s="93"/>
      <c r="AK58" s="94"/>
      <c r="AL58" s="95"/>
      <c r="AM58" s="96"/>
      <c r="AN58" s="96"/>
      <c r="AO58" s="92"/>
      <c r="AP58" s="86"/>
      <c r="AQ58" s="96"/>
      <c r="AR58" s="95"/>
      <c r="AS58" s="86"/>
      <c r="AT58" s="88"/>
      <c r="AU58" s="86"/>
      <c r="AV58" s="97"/>
      <c r="AW58" s="96">
        <v>8.4629999999999992</v>
      </c>
      <c r="AX58" s="89"/>
      <c r="AY58" s="86"/>
      <c r="AZ58" s="95"/>
      <c r="BA58" s="86"/>
      <c r="BB58" s="95"/>
      <c r="BC58" s="86"/>
      <c r="BD58" s="95"/>
      <c r="BE58" s="86"/>
      <c r="BF58" s="90"/>
      <c r="BG58" s="86"/>
      <c r="BH58" s="90"/>
      <c r="BI58" s="86"/>
      <c r="BJ58" s="95"/>
      <c r="BK58" s="86"/>
      <c r="BL58" s="90"/>
      <c r="BM58" s="86"/>
      <c r="BN58" s="90"/>
      <c r="BO58" s="86"/>
      <c r="BP58" s="98">
        <f t="shared" si="1"/>
        <v>8.4629999999999992</v>
      </c>
      <c r="BQ58" s="99">
        <f t="shared" si="6"/>
        <v>0</v>
      </c>
      <c r="BR58" s="100">
        <f t="shared" si="2"/>
        <v>0</v>
      </c>
      <c r="BS58" s="101">
        <f t="shared" si="3"/>
        <v>8.4629999999999992</v>
      </c>
      <c r="BU58" s="11">
        <f t="shared" si="4"/>
        <v>17.180810000000001</v>
      </c>
    </row>
    <row r="59" spans="1:73" ht="18.75" customHeight="1" x14ac:dyDescent="0.3">
      <c r="A59" s="58">
        <f t="shared" si="5"/>
        <v>51</v>
      </c>
      <c r="B59" s="63" t="s">
        <v>285</v>
      </c>
      <c r="C59" s="193">
        <v>163.36920000000001</v>
      </c>
      <c r="D59" s="194">
        <v>161.37433999999999</v>
      </c>
      <c r="E59" s="85"/>
      <c r="F59" s="86"/>
      <c r="G59" s="87"/>
      <c r="H59" s="85"/>
      <c r="I59" s="86"/>
      <c r="J59" s="85"/>
      <c r="K59" s="88"/>
      <c r="L59" s="86"/>
      <c r="M59" s="89"/>
      <c r="N59" s="86"/>
      <c r="O59" s="85"/>
      <c r="P59" s="86"/>
      <c r="Q59" s="90"/>
      <c r="R59" s="86"/>
      <c r="S59" s="85"/>
      <c r="T59" s="88"/>
      <c r="U59" s="86"/>
      <c r="V59" s="85"/>
      <c r="W59" s="86"/>
      <c r="X59" s="85"/>
      <c r="Y59" s="86"/>
      <c r="Z59" s="85"/>
      <c r="AA59" s="91"/>
      <c r="AB59" s="85"/>
      <c r="AC59" s="86"/>
      <c r="AD59" s="85"/>
      <c r="AE59" s="86"/>
      <c r="AF59" s="92"/>
      <c r="AG59" s="86"/>
      <c r="AH59" s="92"/>
      <c r="AI59" s="86"/>
      <c r="AJ59" s="93"/>
      <c r="AK59" s="94"/>
      <c r="AL59" s="95"/>
      <c r="AM59" s="96"/>
      <c r="AN59" s="96"/>
      <c r="AO59" s="92"/>
      <c r="AP59" s="86"/>
      <c r="AQ59" s="96"/>
      <c r="AR59" s="95"/>
      <c r="AS59" s="86"/>
      <c r="AT59" s="88"/>
      <c r="AU59" s="86"/>
      <c r="AV59" s="97"/>
      <c r="AW59" s="96">
        <v>87.98</v>
      </c>
      <c r="AX59" s="89"/>
      <c r="AY59" s="86"/>
      <c r="AZ59" s="95"/>
      <c r="BA59" s="86"/>
      <c r="BB59" s="95">
        <v>4.4999999999999997E-3</v>
      </c>
      <c r="BC59" s="86">
        <v>12.9598</v>
      </c>
      <c r="BD59" s="95"/>
      <c r="BE59" s="86"/>
      <c r="BF59" s="90">
        <v>1</v>
      </c>
      <c r="BG59" s="86">
        <v>7.9483600000000001</v>
      </c>
      <c r="BH59" s="90">
        <v>24</v>
      </c>
      <c r="BI59" s="86">
        <v>24.010999999999999</v>
      </c>
      <c r="BJ59" s="95"/>
      <c r="BK59" s="86"/>
      <c r="BL59" s="90">
        <v>37</v>
      </c>
      <c r="BM59" s="86">
        <v>55.204000000000001</v>
      </c>
      <c r="BN59" s="90"/>
      <c r="BO59" s="86"/>
      <c r="BP59" s="98">
        <f t="shared" si="1"/>
        <v>87.98</v>
      </c>
      <c r="BQ59" s="99">
        <f t="shared" si="6"/>
        <v>44.919159999999998</v>
      </c>
      <c r="BR59" s="100">
        <f t="shared" si="2"/>
        <v>55.204000000000001</v>
      </c>
      <c r="BS59" s="101">
        <f t="shared" si="3"/>
        <v>188.10316</v>
      </c>
      <c r="BU59" s="11">
        <f t="shared" si="4"/>
        <v>-26.728820000000013</v>
      </c>
    </row>
    <row r="60" spans="1:73" ht="18" customHeight="1" x14ac:dyDescent="0.3">
      <c r="A60" s="58">
        <f t="shared" si="5"/>
        <v>52</v>
      </c>
      <c r="B60" s="63" t="s">
        <v>286</v>
      </c>
      <c r="C60" s="193">
        <v>63.876719999999999</v>
      </c>
      <c r="D60" s="194">
        <v>66.660640000000001</v>
      </c>
      <c r="E60" s="85"/>
      <c r="F60" s="86"/>
      <c r="G60" s="87"/>
      <c r="H60" s="85">
        <v>5.1599999999999997E-3</v>
      </c>
      <c r="I60" s="86">
        <v>6.6498200000000001</v>
      </c>
      <c r="J60" s="85"/>
      <c r="K60" s="88"/>
      <c r="L60" s="86"/>
      <c r="M60" s="89"/>
      <c r="N60" s="86"/>
      <c r="O60" s="85"/>
      <c r="P60" s="86"/>
      <c r="Q60" s="90"/>
      <c r="R60" s="86"/>
      <c r="S60" s="85"/>
      <c r="T60" s="88"/>
      <c r="U60" s="86"/>
      <c r="V60" s="85"/>
      <c r="W60" s="86"/>
      <c r="X60" s="85"/>
      <c r="Y60" s="86"/>
      <c r="Z60" s="85"/>
      <c r="AA60" s="91"/>
      <c r="AB60" s="85"/>
      <c r="AC60" s="86"/>
      <c r="AD60" s="85"/>
      <c r="AE60" s="86"/>
      <c r="AF60" s="92"/>
      <c r="AG60" s="86"/>
      <c r="AH60" s="92"/>
      <c r="AI60" s="86"/>
      <c r="AJ60" s="93"/>
      <c r="AK60" s="94"/>
      <c r="AL60" s="95"/>
      <c r="AM60" s="96"/>
      <c r="AN60" s="96"/>
      <c r="AO60" s="92"/>
      <c r="AP60" s="86"/>
      <c r="AQ60" s="96"/>
      <c r="AR60" s="95"/>
      <c r="AS60" s="86"/>
      <c r="AT60" s="88"/>
      <c r="AU60" s="86"/>
      <c r="AV60" s="97"/>
      <c r="AW60" s="96">
        <v>3.0920000000000001</v>
      </c>
      <c r="AX60" s="89"/>
      <c r="AY60" s="86"/>
      <c r="AZ60" s="95">
        <v>1E-3</v>
      </c>
      <c r="BA60" s="86">
        <v>2.8260000000000001</v>
      </c>
      <c r="BB60" s="95">
        <v>2.5000000000000001E-3</v>
      </c>
      <c r="BC60" s="86">
        <v>6.6297899999999998</v>
      </c>
      <c r="BD60" s="95"/>
      <c r="BE60" s="86"/>
      <c r="BF60" s="90"/>
      <c r="BG60" s="86"/>
      <c r="BH60" s="90">
        <v>4</v>
      </c>
      <c r="BI60" s="86">
        <v>6.2690000000000001</v>
      </c>
      <c r="BJ60" s="95">
        <v>0.01</v>
      </c>
      <c r="BK60" s="86">
        <v>6.0407799999999998</v>
      </c>
      <c r="BL60" s="90"/>
      <c r="BM60" s="86"/>
      <c r="BN60" s="90">
        <v>1</v>
      </c>
      <c r="BO60" s="86">
        <v>4.4340000000000002</v>
      </c>
      <c r="BP60" s="98">
        <f t="shared" si="1"/>
        <v>9.7418200000000006</v>
      </c>
      <c r="BQ60" s="99">
        <f t="shared" si="6"/>
        <v>15.72479</v>
      </c>
      <c r="BR60" s="100">
        <f t="shared" si="2"/>
        <v>10.474779999999999</v>
      </c>
      <c r="BS60" s="101">
        <f t="shared" si="3"/>
        <v>35.941389999999998</v>
      </c>
      <c r="BU60" s="11">
        <f t="shared" si="4"/>
        <v>30.719250000000002</v>
      </c>
    </row>
    <row r="61" spans="1:73" ht="18" customHeight="1" x14ac:dyDescent="0.3">
      <c r="A61" s="58">
        <f t="shared" si="5"/>
        <v>53</v>
      </c>
      <c r="B61" s="63" t="s">
        <v>287</v>
      </c>
      <c r="C61" s="193">
        <v>99.989220000000003</v>
      </c>
      <c r="D61" s="194">
        <v>95.800869999999989</v>
      </c>
      <c r="E61" s="85"/>
      <c r="F61" s="86"/>
      <c r="G61" s="87"/>
      <c r="H61" s="85"/>
      <c r="I61" s="86"/>
      <c r="J61" s="85"/>
      <c r="K61" s="88"/>
      <c r="L61" s="86"/>
      <c r="M61" s="89"/>
      <c r="N61" s="86"/>
      <c r="O61" s="85"/>
      <c r="P61" s="86"/>
      <c r="Q61" s="90"/>
      <c r="R61" s="86"/>
      <c r="S61" s="85"/>
      <c r="T61" s="88"/>
      <c r="U61" s="86"/>
      <c r="V61" s="85"/>
      <c r="W61" s="86"/>
      <c r="X61" s="85">
        <v>7.2000000000000005E-4</v>
      </c>
      <c r="Y61" s="86">
        <v>0.74894000000000005</v>
      </c>
      <c r="Z61" s="85"/>
      <c r="AA61" s="91"/>
      <c r="AB61" s="85"/>
      <c r="AC61" s="86"/>
      <c r="AD61" s="85"/>
      <c r="AE61" s="86"/>
      <c r="AF61" s="92">
        <v>1</v>
      </c>
      <c r="AG61" s="86">
        <v>3.1927699999999999</v>
      </c>
      <c r="AH61" s="92"/>
      <c r="AI61" s="86"/>
      <c r="AJ61" s="93"/>
      <c r="AK61" s="94"/>
      <c r="AL61" s="95"/>
      <c r="AM61" s="96"/>
      <c r="AN61" s="96"/>
      <c r="AO61" s="92"/>
      <c r="AP61" s="86"/>
      <c r="AQ61" s="96"/>
      <c r="AR61" s="95"/>
      <c r="AS61" s="86"/>
      <c r="AT61" s="88"/>
      <c r="AU61" s="86"/>
      <c r="AV61" s="97"/>
      <c r="AW61" s="96">
        <v>14.941000000000001</v>
      </c>
      <c r="AX61" s="89"/>
      <c r="AY61" s="86"/>
      <c r="AZ61" s="95"/>
      <c r="BA61" s="86"/>
      <c r="BB61" s="95"/>
      <c r="BC61" s="86"/>
      <c r="BD61" s="95"/>
      <c r="BE61" s="86"/>
      <c r="BF61" s="90"/>
      <c r="BG61" s="86"/>
      <c r="BH61" s="90">
        <v>2</v>
      </c>
      <c r="BI61" s="86">
        <v>2.4340000000000002</v>
      </c>
      <c r="BJ61" s="95"/>
      <c r="BK61" s="86"/>
      <c r="BL61" s="90"/>
      <c r="BM61" s="86"/>
      <c r="BN61" s="90"/>
      <c r="BO61" s="86"/>
      <c r="BP61" s="98">
        <f t="shared" si="1"/>
        <v>18.882709999999999</v>
      </c>
      <c r="BQ61" s="99">
        <f t="shared" si="6"/>
        <v>2.4340000000000002</v>
      </c>
      <c r="BR61" s="100">
        <f t="shared" si="2"/>
        <v>0</v>
      </c>
      <c r="BS61" s="101">
        <f t="shared" si="3"/>
        <v>21.31671</v>
      </c>
      <c r="BU61" s="11">
        <f t="shared" si="4"/>
        <v>74.484159999999989</v>
      </c>
    </row>
    <row r="62" spans="1:73" ht="18.75" customHeight="1" x14ac:dyDescent="0.3">
      <c r="A62" s="58">
        <f t="shared" si="5"/>
        <v>54</v>
      </c>
      <c r="B62" s="63" t="s">
        <v>288</v>
      </c>
      <c r="C62" s="193">
        <v>10.86126</v>
      </c>
      <c r="D62" s="194">
        <v>6.7471000000000005</v>
      </c>
      <c r="E62" s="85"/>
      <c r="F62" s="86"/>
      <c r="G62" s="87"/>
      <c r="H62" s="85"/>
      <c r="I62" s="86"/>
      <c r="J62" s="85"/>
      <c r="K62" s="88"/>
      <c r="L62" s="86"/>
      <c r="M62" s="89"/>
      <c r="N62" s="86"/>
      <c r="O62" s="85"/>
      <c r="P62" s="86"/>
      <c r="Q62" s="90"/>
      <c r="R62" s="86"/>
      <c r="S62" s="85"/>
      <c r="T62" s="88"/>
      <c r="U62" s="86"/>
      <c r="V62" s="85"/>
      <c r="W62" s="86"/>
      <c r="X62" s="85"/>
      <c r="Y62" s="86"/>
      <c r="Z62" s="85"/>
      <c r="AA62" s="91"/>
      <c r="AB62" s="85"/>
      <c r="AC62" s="86"/>
      <c r="AD62" s="85"/>
      <c r="AE62" s="86"/>
      <c r="AF62" s="92"/>
      <c r="AG62" s="86"/>
      <c r="AH62" s="92"/>
      <c r="AI62" s="86"/>
      <c r="AJ62" s="93"/>
      <c r="AK62" s="94"/>
      <c r="AL62" s="95"/>
      <c r="AM62" s="96"/>
      <c r="AN62" s="96"/>
      <c r="AO62" s="92"/>
      <c r="AP62" s="86"/>
      <c r="AQ62" s="96"/>
      <c r="AR62" s="95"/>
      <c r="AS62" s="86"/>
      <c r="AT62" s="88"/>
      <c r="AU62" s="86"/>
      <c r="AV62" s="97"/>
      <c r="AW62" s="96">
        <v>17.626000000000001</v>
      </c>
      <c r="AX62" s="89"/>
      <c r="AY62" s="86"/>
      <c r="AZ62" s="95"/>
      <c r="BA62" s="86"/>
      <c r="BB62" s="95"/>
      <c r="BC62" s="86"/>
      <c r="BD62" s="95"/>
      <c r="BE62" s="86"/>
      <c r="BF62" s="90"/>
      <c r="BG62" s="86"/>
      <c r="BH62" s="90">
        <v>2</v>
      </c>
      <c r="BI62" s="86">
        <v>1.8540000000000001</v>
      </c>
      <c r="BJ62" s="95"/>
      <c r="BK62" s="86"/>
      <c r="BL62" s="90"/>
      <c r="BM62" s="86"/>
      <c r="BN62" s="90"/>
      <c r="BO62" s="86"/>
      <c r="BP62" s="98">
        <f t="shared" si="1"/>
        <v>17.626000000000001</v>
      </c>
      <c r="BQ62" s="99">
        <f t="shared" si="6"/>
        <v>1.8540000000000001</v>
      </c>
      <c r="BR62" s="100">
        <f t="shared" si="2"/>
        <v>0</v>
      </c>
      <c r="BS62" s="101">
        <f t="shared" si="3"/>
        <v>19.48</v>
      </c>
      <c r="BU62" s="11">
        <f t="shared" si="4"/>
        <v>-12.732900000000001</v>
      </c>
    </row>
    <row r="63" spans="1:73" ht="18.75" customHeight="1" x14ac:dyDescent="0.3">
      <c r="A63" s="58">
        <f t="shared" si="5"/>
        <v>55</v>
      </c>
      <c r="B63" s="63" t="s">
        <v>289</v>
      </c>
      <c r="C63" s="193">
        <v>95.589660000000009</v>
      </c>
      <c r="D63" s="194">
        <v>91.723919999999993</v>
      </c>
      <c r="E63" s="85"/>
      <c r="F63" s="86"/>
      <c r="G63" s="87"/>
      <c r="H63" s="85"/>
      <c r="I63" s="86"/>
      <c r="J63" s="85"/>
      <c r="K63" s="88"/>
      <c r="L63" s="86"/>
      <c r="M63" s="89"/>
      <c r="N63" s="86"/>
      <c r="O63" s="85"/>
      <c r="P63" s="86"/>
      <c r="Q63" s="90"/>
      <c r="R63" s="86"/>
      <c r="S63" s="85"/>
      <c r="T63" s="88"/>
      <c r="U63" s="86"/>
      <c r="V63" s="85"/>
      <c r="W63" s="86"/>
      <c r="X63" s="85"/>
      <c r="Y63" s="86"/>
      <c r="Z63" s="85"/>
      <c r="AA63" s="91"/>
      <c r="AB63" s="85"/>
      <c r="AC63" s="86"/>
      <c r="AD63" s="85"/>
      <c r="AE63" s="86"/>
      <c r="AF63" s="92"/>
      <c r="AG63" s="86"/>
      <c r="AH63" s="92"/>
      <c r="AI63" s="86"/>
      <c r="AJ63" s="93"/>
      <c r="AK63" s="94"/>
      <c r="AL63" s="95"/>
      <c r="AM63" s="96"/>
      <c r="AN63" s="96"/>
      <c r="AO63" s="92"/>
      <c r="AP63" s="86"/>
      <c r="AQ63" s="96"/>
      <c r="AR63" s="95"/>
      <c r="AS63" s="86"/>
      <c r="AT63" s="88"/>
      <c r="AU63" s="86"/>
      <c r="AV63" s="97"/>
      <c r="AW63" s="96">
        <v>58.692</v>
      </c>
      <c r="AX63" s="89"/>
      <c r="AY63" s="86"/>
      <c r="AZ63" s="95"/>
      <c r="BA63" s="86"/>
      <c r="BB63" s="95"/>
      <c r="BC63" s="86"/>
      <c r="BD63" s="95"/>
      <c r="BE63" s="86"/>
      <c r="BF63" s="90"/>
      <c r="BG63" s="86"/>
      <c r="BH63" s="90"/>
      <c r="BI63" s="86"/>
      <c r="BJ63" s="95">
        <v>7.0000000000000001E-3</v>
      </c>
      <c r="BK63" s="86">
        <v>5.6460800000000004</v>
      </c>
      <c r="BL63" s="90">
        <v>2</v>
      </c>
      <c r="BM63" s="86">
        <v>1.694</v>
      </c>
      <c r="BN63" s="90"/>
      <c r="BO63" s="86"/>
      <c r="BP63" s="98">
        <f t="shared" si="1"/>
        <v>58.692</v>
      </c>
      <c r="BQ63" s="99">
        <f t="shared" si="6"/>
        <v>0</v>
      </c>
      <c r="BR63" s="100">
        <f t="shared" si="2"/>
        <v>7.3400800000000004</v>
      </c>
      <c r="BS63" s="101">
        <f t="shared" si="3"/>
        <v>66.032080000000008</v>
      </c>
      <c r="BU63" s="11">
        <f t="shared" si="4"/>
        <v>25.691839999999985</v>
      </c>
    </row>
    <row r="64" spans="1:73" ht="18.75" customHeight="1" x14ac:dyDescent="0.3">
      <c r="A64" s="58">
        <f t="shared" si="5"/>
        <v>56</v>
      </c>
      <c r="B64" s="63" t="s">
        <v>290</v>
      </c>
      <c r="C64" s="193">
        <v>135.08664000000002</v>
      </c>
      <c r="D64" s="194">
        <v>131.57710999999998</v>
      </c>
      <c r="E64" s="85"/>
      <c r="F64" s="86"/>
      <c r="G64" s="87"/>
      <c r="H64" s="85">
        <v>1.6E-2</v>
      </c>
      <c r="I64" s="86">
        <v>23.696000000000002</v>
      </c>
      <c r="J64" s="85"/>
      <c r="K64" s="88"/>
      <c r="L64" s="86"/>
      <c r="M64" s="89"/>
      <c r="N64" s="86"/>
      <c r="O64" s="85"/>
      <c r="P64" s="86"/>
      <c r="Q64" s="90"/>
      <c r="R64" s="86"/>
      <c r="S64" s="85">
        <v>0.27100000000000002</v>
      </c>
      <c r="T64" s="88">
        <v>3</v>
      </c>
      <c r="U64" s="86">
        <v>456.82700000000006</v>
      </c>
      <c r="V64" s="85"/>
      <c r="W64" s="86"/>
      <c r="X64" s="85"/>
      <c r="Y64" s="86"/>
      <c r="Z64" s="85">
        <v>2</v>
      </c>
      <c r="AA64" s="91">
        <v>1.5165500000000001</v>
      </c>
      <c r="AB64" s="85"/>
      <c r="AC64" s="86"/>
      <c r="AD64" s="85"/>
      <c r="AE64" s="86"/>
      <c r="AF64" s="92"/>
      <c r="AG64" s="86"/>
      <c r="AH64" s="92"/>
      <c r="AI64" s="86"/>
      <c r="AJ64" s="93"/>
      <c r="AK64" s="94"/>
      <c r="AL64" s="95"/>
      <c r="AM64" s="96"/>
      <c r="AN64" s="96"/>
      <c r="AO64" s="92"/>
      <c r="AP64" s="86"/>
      <c r="AQ64" s="96"/>
      <c r="AR64" s="95"/>
      <c r="AS64" s="86"/>
      <c r="AT64" s="88"/>
      <c r="AU64" s="86"/>
      <c r="AV64" s="97"/>
      <c r="AW64" s="96">
        <v>30.314999999999998</v>
      </c>
      <c r="AX64" s="89"/>
      <c r="AY64" s="86"/>
      <c r="AZ64" s="95"/>
      <c r="BA64" s="86"/>
      <c r="BB64" s="95"/>
      <c r="BC64" s="86"/>
      <c r="BD64" s="95"/>
      <c r="BE64" s="86"/>
      <c r="BF64" s="90"/>
      <c r="BG64" s="86"/>
      <c r="BH64" s="90">
        <v>1</v>
      </c>
      <c r="BI64" s="86">
        <v>0.91500000000000004</v>
      </c>
      <c r="BJ64" s="95"/>
      <c r="BK64" s="86"/>
      <c r="BL64" s="90"/>
      <c r="BM64" s="86"/>
      <c r="BN64" s="90"/>
      <c r="BO64" s="86"/>
      <c r="BP64" s="98">
        <f t="shared" si="1"/>
        <v>512.35455000000002</v>
      </c>
      <c r="BQ64" s="99">
        <f t="shared" si="6"/>
        <v>0.91500000000000004</v>
      </c>
      <c r="BR64" s="100">
        <f t="shared" si="2"/>
        <v>0</v>
      </c>
      <c r="BS64" s="101">
        <f t="shared" si="3"/>
        <v>513.26954999999998</v>
      </c>
      <c r="BU64" s="11">
        <f t="shared" si="4"/>
        <v>-381.69244000000003</v>
      </c>
    </row>
    <row r="65" spans="1:73" ht="18.75" customHeight="1" x14ac:dyDescent="0.3">
      <c r="A65" s="58">
        <f t="shared" si="5"/>
        <v>57</v>
      </c>
      <c r="B65" s="63" t="s">
        <v>291</v>
      </c>
      <c r="C65" s="193">
        <v>95.673779999999994</v>
      </c>
      <c r="D65" s="194">
        <v>86.079059999999998</v>
      </c>
      <c r="E65" s="85"/>
      <c r="F65" s="86"/>
      <c r="G65" s="87"/>
      <c r="H65" s="85"/>
      <c r="I65" s="86"/>
      <c r="J65" s="85"/>
      <c r="K65" s="88"/>
      <c r="L65" s="86"/>
      <c r="M65" s="89"/>
      <c r="N65" s="86"/>
      <c r="O65" s="85"/>
      <c r="P65" s="86"/>
      <c r="Q65" s="90"/>
      <c r="R65" s="86"/>
      <c r="S65" s="85"/>
      <c r="T65" s="88"/>
      <c r="U65" s="86"/>
      <c r="V65" s="85"/>
      <c r="W65" s="86"/>
      <c r="X65" s="85"/>
      <c r="Y65" s="86"/>
      <c r="Z65" s="85"/>
      <c r="AA65" s="91"/>
      <c r="AB65" s="85"/>
      <c r="AC65" s="86"/>
      <c r="AD65" s="85"/>
      <c r="AE65" s="86"/>
      <c r="AF65" s="92"/>
      <c r="AG65" s="86"/>
      <c r="AH65" s="92"/>
      <c r="AI65" s="86"/>
      <c r="AJ65" s="93"/>
      <c r="AK65" s="94"/>
      <c r="AL65" s="95"/>
      <c r="AM65" s="96"/>
      <c r="AN65" s="96"/>
      <c r="AO65" s="92"/>
      <c r="AP65" s="86"/>
      <c r="AQ65" s="96"/>
      <c r="AR65" s="95"/>
      <c r="AS65" s="86"/>
      <c r="AT65" s="88"/>
      <c r="AU65" s="86"/>
      <c r="AV65" s="97"/>
      <c r="AW65" s="96">
        <v>7.6449999999999996</v>
      </c>
      <c r="AX65" s="89"/>
      <c r="AY65" s="86"/>
      <c r="AZ65" s="95"/>
      <c r="BA65" s="86"/>
      <c r="BB65" s="95"/>
      <c r="BC65" s="86"/>
      <c r="BD65" s="95"/>
      <c r="BE65" s="86"/>
      <c r="BF65" s="90"/>
      <c r="BG65" s="86"/>
      <c r="BH65" s="90"/>
      <c r="BI65" s="86"/>
      <c r="BJ65" s="95"/>
      <c r="BK65" s="86"/>
      <c r="BL65" s="90"/>
      <c r="BM65" s="86"/>
      <c r="BN65" s="90"/>
      <c r="BO65" s="86"/>
      <c r="BP65" s="98">
        <f t="shared" si="1"/>
        <v>7.6449999999999996</v>
      </c>
      <c r="BQ65" s="99">
        <f t="shared" si="6"/>
        <v>0</v>
      </c>
      <c r="BR65" s="100">
        <f t="shared" si="2"/>
        <v>0</v>
      </c>
      <c r="BS65" s="101">
        <f t="shared" si="3"/>
        <v>7.6449999999999996</v>
      </c>
      <c r="BU65" s="11">
        <f t="shared" si="4"/>
        <v>78.434060000000002</v>
      </c>
    </row>
    <row r="66" spans="1:73" ht="18.75" customHeight="1" x14ac:dyDescent="0.3">
      <c r="A66" s="58">
        <f t="shared" si="5"/>
        <v>58</v>
      </c>
      <c r="B66" s="63" t="s">
        <v>86</v>
      </c>
      <c r="C66" s="193">
        <v>22.165500000000002</v>
      </c>
      <c r="D66" s="194">
        <v>20.015919999999998</v>
      </c>
      <c r="E66" s="85"/>
      <c r="F66" s="86"/>
      <c r="G66" s="87"/>
      <c r="H66" s="85"/>
      <c r="I66" s="86"/>
      <c r="J66" s="85"/>
      <c r="K66" s="88"/>
      <c r="L66" s="86"/>
      <c r="M66" s="89"/>
      <c r="N66" s="86"/>
      <c r="O66" s="85"/>
      <c r="P66" s="86"/>
      <c r="Q66" s="90"/>
      <c r="R66" s="86"/>
      <c r="S66" s="85"/>
      <c r="T66" s="88"/>
      <c r="U66" s="86"/>
      <c r="V66" s="85"/>
      <c r="W66" s="86"/>
      <c r="X66" s="85"/>
      <c r="Y66" s="86"/>
      <c r="Z66" s="85"/>
      <c r="AA66" s="91"/>
      <c r="AB66" s="85"/>
      <c r="AC66" s="86"/>
      <c r="AD66" s="85"/>
      <c r="AE66" s="86"/>
      <c r="AF66" s="92"/>
      <c r="AG66" s="86"/>
      <c r="AH66" s="92"/>
      <c r="AI66" s="86"/>
      <c r="AJ66" s="93"/>
      <c r="AK66" s="94"/>
      <c r="AL66" s="95"/>
      <c r="AM66" s="96"/>
      <c r="AN66" s="96"/>
      <c r="AO66" s="92"/>
      <c r="AP66" s="86"/>
      <c r="AQ66" s="96"/>
      <c r="AR66" s="95"/>
      <c r="AS66" s="86"/>
      <c r="AT66" s="88"/>
      <c r="AU66" s="86"/>
      <c r="AV66" s="97"/>
      <c r="AW66" s="96">
        <v>1.5189999999999999</v>
      </c>
      <c r="AX66" s="89"/>
      <c r="AY66" s="86"/>
      <c r="AZ66" s="95"/>
      <c r="BA66" s="86"/>
      <c r="BB66" s="95"/>
      <c r="BC66" s="86"/>
      <c r="BD66" s="95"/>
      <c r="BE66" s="86"/>
      <c r="BF66" s="90"/>
      <c r="BG66" s="86"/>
      <c r="BH66" s="90"/>
      <c r="BI66" s="86"/>
      <c r="BJ66" s="95"/>
      <c r="BK66" s="86"/>
      <c r="BL66" s="90"/>
      <c r="BM66" s="86"/>
      <c r="BN66" s="90"/>
      <c r="BO66" s="86"/>
      <c r="BP66" s="98">
        <f t="shared" si="1"/>
        <v>1.5189999999999999</v>
      </c>
      <c r="BQ66" s="99">
        <f t="shared" si="6"/>
        <v>0</v>
      </c>
      <c r="BR66" s="100">
        <f t="shared" si="2"/>
        <v>0</v>
      </c>
      <c r="BS66" s="101">
        <f t="shared" si="3"/>
        <v>1.5189999999999999</v>
      </c>
      <c r="BU66" s="11">
        <f t="shared" si="4"/>
        <v>18.496919999999999</v>
      </c>
    </row>
    <row r="67" spans="1:73" ht="18.75" customHeight="1" x14ac:dyDescent="0.3">
      <c r="A67" s="58">
        <f t="shared" si="5"/>
        <v>59</v>
      </c>
      <c r="B67" s="63" t="s">
        <v>87</v>
      </c>
      <c r="C67" s="193">
        <v>22.600860000000001</v>
      </c>
      <c r="D67" s="194">
        <v>17.196680000000001</v>
      </c>
      <c r="E67" s="85"/>
      <c r="F67" s="86"/>
      <c r="G67" s="87"/>
      <c r="H67" s="85"/>
      <c r="I67" s="86"/>
      <c r="J67" s="85"/>
      <c r="K67" s="88"/>
      <c r="L67" s="86"/>
      <c r="M67" s="89"/>
      <c r="N67" s="86"/>
      <c r="O67" s="85"/>
      <c r="P67" s="86"/>
      <c r="Q67" s="90"/>
      <c r="R67" s="86"/>
      <c r="S67" s="85"/>
      <c r="T67" s="88"/>
      <c r="U67" s="86"/>
      <c r="V67" s="85"/>
      <c r="W67" s="86"/>
      <c r="X67" s="85"/>
      <c r="Y67" s="86"/>
      <c r="Z67" s="85"/>
      <c r="AA67" s="91"/>
      <c r="AB67" s="85"/>
      <c r="AC67" s="86"/>
      <c r="AD67" s="85"/>
      <c r="AE67" s="86"/>
      <c r="AF67" s="92"/>
      <c r="AG67" s="86"/>
      <c r="AH67" s="92"/>
      <c r="AI67" s="86"/>
      <c r="AJ67" s="93"/>
      <c r="AK67" s="94"/>
      <c r="AL67" s="95"/>
      <c r="AM67" s="96"/>
      <c r="AN67" s="96"/>
      <c r="AO67" s="92"/>
      <c r="AP67" s="86"/>
      <c r="AQ67" s="96"/>
      <c r="AR67" s="95"/>
      <c r="AS67" s="86"/>
      <c r="AT67" s="88"/>
      <c r="AU67" s="86"/>
      <c r="AV67" s="97"/>
      <c r="AW67" s="96">
        <v>2.0870000000000002</v>
      </c>
      <c r="AX67" s="89"/>
      <c r="AY67" s="86"/>
      <c r="AZ67" s="95"/>
      <c r="BA67" s="86"/>
      <c r="BB67" s="95">
        <v>1.5E-3</v>
      </c>
      <c r="BC67" s="86">
        <v>4.1682699999999997</v>
      </c>
      <c r="BD67" s="95"/>
      <c r="BE67" s="86"/>
      <c r="BF67" s="90"/>
      <c r="BG67" s="86"/>
      <c r="BH67" s="90"/>
      <c r="BI67" s="86"/>
      <c r="BJ67" s="95"/>
      <c r="BK67" s="86"/>
      <c r="BL67" s="90"/>
      <c r="BM67" s="86"/>
      <c r="BN67" s="90"/>
      <c r="BO67" s="86"/>
      <c r="BP67" s="98">
        <f t="shared" si="1"/>
        <v>2.0870000000000002</v>
      </c>
      <c r="BQ67" s="99">
        <f t="shared" si="6"/>
        <v>4.1682699999999997</v>
      </c>
      <c r="BR67" s="100">
        <f t="shared" si="2"/>
        <v>0</v>
      </c>
      <c r="BS67" s="101">
        <f t="shared" si="3"/>
        <v>6.2552699999999994</v>
      </c>
      <c r="BU67" s="11">
        <f t="shared" si="4"/>
        <v>10.941410000000001</v>
      </c>
    </row>
    <row r="68" spans="1:73" ht="18" customHeight="1" x14ac:dyDescent="0.3">
      <c r="A68" s="58">
        <f t="shared" si="5"/>
        <v>60</v>
      </c>
      <c r="B68" s="63" t="s">
        <v>88</v>
      </c>
      <c r="C68" s="193">
        <v>98.15682000000001</v>
      </c>
      <c r="D68" s="194">
        <v>96.02637</v>
      </c>
      <c r="E68" s="85"/>
      <c r="F68" s="86"/>
      <c r="G68" s="87"/>
      <c r="H68" s="85"/>
      <c r="I68" s="86"/>
      <c r="J68" s="85"/>
      <c r="K68" s="88"/>
      <c r="L68" s="86"/>
      <c r="M68" s="89"/>
      <c r="N68" s="86"/>
      <c r="O68" s="85"/>
      <c r="P68" s="86"/>
      <c r="Q68" s="90"/>
      <c r="R68" s="86"/>
      <c r="S68" s="85"/>
      <c r="T68" s="88"/>
      <c r="U68" s="86"/>
      <c r="V68" s="85"/>
      <c r="W68" s="86"/>
      <c r="X68" s="85">
        <v>2E-3</v>
      </c>
      <c r="Y68" s="86">
        <v>2.4129200000000002</v>
      </c>
      <c r="Z68" s="85"/>
      <c r="AA68" s="91"/>
      <c r="AB68" s="85"/>
      <c r="AC68" s="86"/>
      <c r="AD68" s="85"/>
      <c r="AE68" s="86"/>
      <c r="AF68" s="92"/>
      <c r="AG68" s="86"/>
      <c r="AH68" s="92"/>
      <c r="AI68" s="86"/>
      <c r="AJ68" s="93"/>
      <c r="AK68" s="94"/>
      <c r="AL68" s="95"/>
      <c r="AM68" s="96"/>
      <c r="AN68" s="96"/>
      <c r="AO68" s="92"/>
      <c r="AP68" s="86"/>
      <c r="AQ68" s="96"/>
      <c r="AR68" s="95"/>
      <c r="AS68" s="86"/>
      <c r="AT68" s="88"/>
      <c r="AU68" s="86"/>
      <c r="AV68" s="97"/>
      <c r="AW68" s="96">
        <v>40.783000000000001</v>
      </c>
      <c r="AX68" s="89"/>
      <c r="AY68" s="86"/>
      <c r="AZ68" s="95"/>
      <c r="BA68" s="86"/>
      <c r="BB68" s="95"/>
      <c r="BC68" s="86"/>
      <c r="BD68" s="95">
        <v>1.5E-3</v>
      </c>
      <c r="BE68" s="86">
        <v>2.4299300000000001</v>
      </c>
      <c r="BF68" s="90"/>
      <c r="BG68" s="86"/>
      <c r="BH68" s="90">
        <v>2</v>
      </c>
      <c r="BI68" s="86">
        <v>3.6259999999999999</v>
      </c>
      <c r="BJ68" s="95"/>
      <c r="BK68" s="86"/>
      <c r="BL68" s="90"/>
      <c r="BM68" s="86"/>
      <c r="BN68" s="90">
        <v>1</v>
      </c>
      <c r="BO68" s="86">
        <v>4.8540000000000001</v>
      </c>
      <c r="BP68" s="98">
        <f t="shared" si="1"/>
        <v>43.195920000000001</v>
      </c>
      <c r="BQ68" s="99">
        <f t="shared" si="6"/>
        <v>6.05593</v>
      </c>
      <c r="BR68" s="100">
        <f t="shared" si="2"/>
        <v>4.8540000000000001</v>
      </c>
      <c r="BS68" s="101">
        <f t="shared" si="3"/>
        <v>54.105850000000004</v>
      </c>
      <c r="BU68" s="11">
        <f t="shared" si="4"/>
        <v>41.920519999999996</v>
      </c>
    </row>
    <row r="69" spans="1:73" ht="18.75" customHeight="1" x14ac:dyDescent="0.3">
      <c r="A69" s="58">
        <f t="shared" si="5"/>
        <v>61</v>
      </c>
      <c r="B69" s="63" t="s">
        <v>89</v>
      </c>
      <c r="C69" s="193">
        <v>102.86844000000001</v>
      </c>
      <c r="D69" s="194">
        <v>110.24647</v>
      </c>
      <c r="E69" s="85"/>
      <c r="F69" s="86"/>
      <c r="G69" s="87"/>
      <c r="H69" s="85">
        <v>1.2E-2</v>
      </c>
      <c r="I69" s="86">
        <v>9.5244700000000009</v>
      </c>
      <c r="J69" s="85"/>
      <c r="K69" s="88"/>
      <c r="L69" s="86"/>
      <c r="M69" s="89"/>
      <c r="N69" s="86"/>
      <c r="O69" s="85"/>
      <c r="P69" s="86"/>
      <c r="Q69" s="90"/>
      <c r="R69" s="86"/>
      <c r="S69" s="85"/>
      <c r="T69" s="88"/>
      <c r="U69" s="86"/>
      <c r="V69" s="85"/>
      <c r="W69" s="86"/>
      <c r="X69" s="85"/>
      <c r="Y69" s="86"/>
      <c r="Z69" s="85"/>
      <c r="AA69" s="91"/>
      <c r="AB69" s="85"/>
      <c r="AC69" s="86"/>
      <c r="AD69" s="85"/>
      <c r="AE69" s="86"/>
      <c r="AF69" s="92"/>
      <c r="AG69" s="86"/>
      <c r="AH69" s="92"/>
      <c r="AI69" s="86"/>
      <c r="AJ69" s="93"/>
      <c r="AK69" s="94"/>
      <c r="AL69" s="95"/>
      <c r="AM69" s="96"/>
      <c r="AN69" s="96"/>
      <c r="AO69" s="92"/>
      <c r="AP69" s="86"/>
      <c r="AQ69" s="96"/>
      <c r="AR69" s="95"/>
      <c r="AS69" s="86"/>
      <c r="AT69" s="88"/>
      <c r="AU69" s="86"/>
      <c r="AV69" s="97"/>
      <c r="AW69" s="96">
        <v>5.468</v>
      </c>
      <c r="AX69" s="89"/>
      <c r="AY69" s="86"/>
      <c r="AZ69" s="95"/>
      <c r="BA69" s="86"/>
      <c r="BB69" s="95"/>
      <c r="BC69" s="86"/>
      <c r="BD69" s="95"/>
      <c r="BE69" s="86"/>
      <c r="BF69" s="90"/>
      <c r="BG69" s="86"/>
      <c r="BH69" s="90">
        <v>2</v>
      </c>
      <c r="BI69" s="86">
        <v>2.0099999999999998</v>
      </c>
      <c r="BJ69" s="95"/>
      <c r="BK69" s="86"/>
      <c r="BL69" s="90"/>
      <c r="BM69" s="86"/>
      <c r="BN69" s="90"/>
      <c r="BO69" s="86"/>
      <c r="BP69" s="98">
        <f t="shared" si="1"/>
        <v>14.992470000000001</v>
      </c>
      <c r="BQ69" s="99">
        <f t="shared" si="6"/>
        <v>2.0099999999999998</v>
      </c>
      <c r="BR69" s="100">
        <f t="shared" si="2"/>
        <v>0</v>
      </c>
      <c r="BS69" s="101">
        <f t="shared" si="3"/>
        <v>17.002470000000002</v>
      </c>
      <c r="BU69" s="11">
        <f t="shared" si="4"/>
        <v>93.244</v>
      </c>
    </row>
    <row r="70" spans="1:73" ht="18" customHeight="1" x14ac:dyDescent="0.3">
      <c r="A70" s="58">
        <f t="shared" si="5"/>
        <v>62</v>
      </c>
      <c r="B70" s="63" t="s">
        <v>90</v>
      </c>
      <c r="C70" s="193">
        <v>154.57818</v>
      </c>
      <c r="D70" s="194">
        <v>153.78406999999999</v>
      </c>
      <c r="E70" s="85"/>
      <c r="F70" s="86"/>
      <c r="G70" s="87"/>
      <c r="H70" s="85"/>
      <c r="I70" s="86"/>
      <c r="J70" s="85"/>
      <c r="K70" s="88"/>
      <c r="L70" s="86"/>
      <c r="M70" s="89"/>
      <c r="N70" s="86"/>
      <c r="O70" s="85"/>
      <c r="P70" s="86"/>
      <c r="Q70" s="90"/>
      <c r="R70" s="86"/>
      <c r="S70" s="85"/>
      <c r="T70" s="88"/>
      <c r="U70" s="86"/>
      <c r="V70" s="85"/>
      <c r="W70" s="86"/>
      <c r="X70" s="85"/>
      <c r="Y70" s="86"/>
      <c r="Z70" s="85">
        <v>3</v>
      </c>
      <c r="AA70" s="91">
        <v>2.9077099999999998</v>
      </c>
      <c r="AB70" s="85"/>
      <c r="AC70" s="86"/>
      <c r="AD70" s="85"/>
      <c r="AE70" s="86"/>
      <c r="AF70" s="92"/>
      <c r="AG70" s="86"/>
      <c r="AH70" s="92"/>
      <c r="AI70" s="86"/>
      <c r="AJ70" s="93"/>
      <c r="AK70" s="94"/>
      <c r="AL70" s="95"/>
      <c r="AM70" s="96"/>
      <c r="AN70" s="96"/>
      <c r="AO70" s="92"/>
      <c r="AP70" s="86"/>
      <c r="AQ70" s="96"/>
      <c r="AR70" s="95"/>
      <c r="AS70" s="86"/>
      <c r="AT70" s="88"/>
      <c r="AU70" s="86"/>
      <c r="AV70" s="97"/>
      <c r="AW70" s="96">
        <v>16.294999999999998</v>
      </c>
      <c r="AX70" s="89"/>
      <c r="AY70" s="86"/>
      <c r="AZ70" s="95"/>
      <c r="BA70" s="86"/>
      <c r="BB70" s="95"/>
      <c r="BC70" s="86"/>
      <c r="BD70" s="95"/>
      <c r="BE70" s="86"/>
      <c r="BF70" s="90"/>
      <c r="BG70" s="86"/>
      <c r="BH70" s="90">
        <v>5</v>
      </c>
      <c r="BI70" s="86">
        <v>16.937000000000001</v>
      </c>
      <c r="BJ70" s="95"/>
      <c r="BK70" s="86"/>
      <c r="BL70" s="90"/>
      <c r="BM70" s="86"/>
      <c r="BN70" s="90">
        <v>1</v>
      </c>
      <c r="BO70" s="86">
        <v>5.1789199999999997</v>
      </c>
      <c r="BP70" s="98">
        <f t="shared" si="1"/>
        <v>19.202709999999996</v>
      </c>
      <c r="BQ70" s="99">
        <f t="shared" si="6"/>
        <v>16.937000000000001</v>
      </c>
      <c r="BR70" s="100">
        <f t="shared" si="2"/>
        <v>5.1789199999999997</v>
      </c>
      <c r="BS70" s="101">
        <f t="shared" si="3"/>
        <v>41.318629999999992</v>
      </c>
      <c r="BU70" s="11">
        <f t="shared" si="4"/>
        <v>112.46544</v>
      </c>
    </row>
    <row r="71" spans="1:73" ht="18.75" customHeight="1" x14ac:dyDescent="0.3">
      <c r="A71" s="58">
        <f t="shared" si="5"/>
        <v>63</v>
      </c>
      <c r="B71" s="63" t="s">
        <v>91</v>
      </c>
      <c r="C71" s="193">
        <v>179.62572</v>
      </c>
      <c r="D71" s="194">
        <v>174.40547000000001</v>
      </c>
      <c r="E71" s="85"/>
      <c r="F71" s="86"/>
      <c r="G71" s="87"/>
      <c r="H71" s="85"/>
      <c r="I71" s="86"/>
      <c r="J71" s="85">
        <v>3.0000000000000001E-3</v>
      </c>
      <c r="K71" s="88">
        <v>1</v>
      </c>
      <c r="L71" s="86">
        <v>10.78116</v>
      </c>
      <c r="M71" s="89"/>
      <c r="N71" s="86"/>
      <c r="O71" s="85"/>
      <c r="P71" s="86"/>
      <c r="Q71" s="90"/>
      <c r="R71" s="86"/>
      <c r="S71" s="85"/>
      <c r="T71" s="88"/>
      <c r="U71" s="86"/>
      <c r="V71" s="85"/>
      <c r="W71" s="86"/>
      <c r="X71" s="85">
        <v>1E-3</v>
      </c>
      <c r="Y71" s="86">
        <v>2.75095</v>
      </c>
      <c r="Z71" s="85"/>
      <c r="AA71" s="91"/>
      <c r="AB71" s="85"/>
      <c r="AC71" s="86"/>
      <c r="AD71" s="85"/>
      <c r="AE71" s="86"/>
      <c r="AF71" s="92">
        <v>2</v>
      </c>
      <c r="AG71" s="86">
        <v>9.5212199999999996</v>
      </c>
      <c r="AH71" s="92"/>
      <c r="AI71" s="86"/>
      <c r="AJ71" s="93"/>
      <c r="AK71" s="94"/>
      <c r="AL71" s="95"/>
      <c r="AM71" s="96"/>
      <c r="AN71" s="96"/>
      <c r="AO71" s="92"/>
      <c r="AP71" s="86"/>
      <c r="AQ71" s="96"/>
      <c r="AR71" s="95"/>
      <c r="AS71" s="86"/>
      <c r="AT71" s="88"/>
      <c r="AU71" s="86"/>
      <c r="AV71" s="97"/>
      <c r="AW71" s="96">
        <v>8.0239999999999991</v>
      </c>
      <c r="AX71" s="89"/>
      <c r="AY71" s="86"/>
      <c r="AZ71" s="95"/>
      <c r="BA71" s="86"/>
      <c r="BB71" s="95"/>
      <c r="BC71" s="86"/>
      <c r="BD71" s="95"/>
      <c r="BE71" s="86"/>
      <c r="BF71" s="90"/>
      <c r="BG71" s="86"/>
      <c r="BH71" s="90">
        <v>2</v>
      </c>
      <c r="BI71" s="86">
        <v>2.5709999999999997</v>
      </c>
      <c r="BJ71" s="95"/>
      <c r="BK71" s="86"/>
      <c r="BL71" s="90"/>
      <c r="BM71" s="86"/>
      <c r="BN71" s="90"/>
      <c r="BO71" s="86"/>
      <c r="BP71" s="98">
        <f t="shared" si="1"/>
        <v>31.077329999999996</v>
      </c>
      <c r="BQ71" s="99">
        <f t="shared" si="6"/>
        <v>2.5709999999999997</v>
      </c>
      <c r="BR71" s="100">
        <f t="shared" si="2"/>
        <v>0</v>
      </c>
      <c r="BS71" s="101">
        <f t="shared" si="3"/>
        <v>33.648329999999994</v>
      </c>
      <c r="BU71" s="11">
        <f t="shared" si="4"/>
        <v>140.75714000000002</v>
      </c>
    </row>
    <row r="72" spans="1:73" ht="18.75" customHeight="1" x14ac:dyDescent="0.3">
      <c r="A72" s="58">
        <f t="shared" si="5"/>
        <v>64</v>
      </c>
      <c r="B72" s="63" t="s">
        <v>92</v>
      </c>
      <c r="C72" s="193">
        <v>38.5032</v>
      </c>
      <c r="D72" s="194">
        <v>35.208589999999994</v>
      </c>
      <c r="E72" s="85"/>
      <c r="F72" s="86"/>
      <c r="G72" s="87"/>
      <c r="H72" s="85"/>
      <c r="I72" s="86"/>
      <c r="J72" s="85"/>
      <c r="K72" s="88"/>
      <c r="L72" s="86"/>
      <c r="M72" s="89"/>
      <c r="N72" s="86"/>
      <c r="O72" s="85"/>
      <c r="P72" s="86"/>
      <c r="Q72" s="90"/>
      <c r="R72" s="86"/>
      <c r="S72" s="85"/>
      <c r="T72" s="88"/>
      <c r="U72" s="86"/>
      <c r="V72" s="85"/>
      <c r="W72" s="86"/>
      <c r="X72" s="85"/>
      <c r="Y72" s="86"/>
      <c r="Z72" s="85"/>
      <c r="AA72" s="91"/>
      <c r="AB72" s="85"/>
      <c r="AC72" s="86"/>
      <c r="AD72" s="85"/>
      <c r="AE72" s="86"/>
      <c r="AF72" s="92"/>
      <c r="AG72" s="86"/>
      <c r="AH72" s="92"/>
      <c r="AI72" s="86"/>
      <c r="AJ72" s="93"/>
      <c r="AK72" s="94"/>
      <c r="AL72" s="95"/>
      <c r="AM72" s="96"/>
      <c r="AN72" s="96"/>
      <c r="AO72" s="92"/>
      <c r="AP72" s="86"/>
      <c r="AQ72" s="96"/>
      <c r="AR72" s="95"/>
      <c r="AS72" s="86"/>
      <c r="AT72" s="88"/>
      <c r="AU72" s="86"/>
      <c r="AV72" s="97"/>
      <c r="AW72" s="96">
        <v>6.1520000000000001</v>
      </c>
      <c r="AX72" s="89"/>
      <c r="AY72" s="86"/>
      <c r="AZ72" s="95"/>
      <c r="BA72" s="86"/>
      <c r="BB72" s="95"/>
      <c r="BC72" s="86"/>
      <c r="BD72" s="95">
        <v>1E-3</v>
      </c>
      <c r="BE72" s="86">
        <v>2.7721300000000002</v>
      </c>
      <c r="BF72" s="90"/>
      <c r="BG72" s="86"/>
      <c r="BH72" s="90"/>
      <c r="BI72" s="86"/>
      <c r="BJ72" s="95"/>
      <c r="BK72" s="86"/>
      <c r="BL72" s="90"/>
      <c r="BM72" s="86"/>
      <c r="BN72" s="90"/>
      <c r="BO72" s="86"/>
      <c r="BP72" s="98">
        <f t="shared" si="1"/>
        <v>6.1520000000000001</v>
      </c>
      <c r="BQ72" s="99">
        <f t="shared" si="6"/>
        <v>2.7721300000000002</v>
      </c>
      <c r="BR72" s="100">
        <f t="shared" si="2"/>
        <v>0</v>
      </c>
      <c r="BS72" s="101">
        <f t="shared" si="3"/>
        <v>8.9241299999999999</v>
      </c>
      <c r="BU72" s="11">
        <f t="shared" si="4"/>
        <v>26.284459999999996</v>
      </c>
    </row>
    <row r="73" spans="1:73" ht="20.25" customHeight="1" x14ac:dyDescent="0.3">
      <c r="A73" s="58">
        <f t="shared" si="5"/>
        <v>65</v>
      </c>
      <c r="B73" s="63" t="s">
        <v>292</v>
      </c>
      <c r="C73" s="193">
        <v>207.47129999999999</v>
      </c>
      <c r="D73" s="194">
        <v>195.98854</v>
      </c>
      <c r="E73" s="85">
        <v>1.3999999999999999E-2</v>
      </c>
      <c r="F73" s="86">
        <v>9.0570000000000004</v>
      </c>
      <c r="G73" s="87"/>
      <c r="H73" s="85">
        <v>2E-3</v>
      </c>
      <c r="I73" s="86">
        <v>3.9564499999999998</v>
      </c>
      <c r="J73" s="85"/>
      <c r="K73" s="88"/>
      <c r="L73" s="86"/>
      <c r="M73" s="89"/>
      <c r="N73" s="86"/>
      <c r="O73" s="85">
        <v>0.185</v>
      </c>
      <c r="P73" s="86">
        <v>92.808000000000007</v>
      </c>
      <c r="Q73" s="90"/>
      <c r="R73" s="86"/>
      <c r="S73" s="85">
        <v>0.28200000000000003</v>
      </c>
      <c r="T73" s="88">
        <v>4</v>
      </c>
      <c r="U73" s="86">
        <v>678.05900000000008</v>
      </c>
      <c r="V73" s="85"/>
      <c r="W73" s="86"/>
      <c r="X73" s="85"/>
      <c r="Y73" s="86"/>
      <c r="Z73" s="85"/>
      <c r="AA73" s="91"/>
      <c r="AB73" s="85"/>
      <c r="AC73" s="86"/>
      <c r="AD73" s="85"/>
      <c r="AE73" s="86"/>
      <c r="AF73" s="92">
        <v>2</v>
      </c>
      <c r="AG73" s="86">
        <v>4.8520300000000001</v>
      </c>
      <c r="AH73" s="92"/>
      <c r="AI73" s="86"/>
      <c r="AJ73" s="93"/>
      <c r="AK73" s="94"/>
      <c r="AL73" s="95"/>
      <c r="AM73" s="96"/>
      <c r="AN73" s="96"/>
      <c r="AO73" s="92"/>
      <c r="AP73" s="86"/>
      <c r="AQ73" s="96"/>
      <c r="AR73" s="95"/>
      <c r="AS73" s="86"/>
      <c r="AT73" s="88"/>
      <c r="AU73" s="86"/>
      <c r="AV73" s="97"/>
      <c r="AW73" s="96">
        <v>11.583</v>
      </c>
      <c r="AX73" s="89"/>
      <c r="AY73" s="86"/>
      <c r="AZ73" s="95"/>
      <c r="BA73" s="86"/>
      <c r="BB73" s="95">
        <v>1E-3</v>
      </c>
      <c r="BC73" s="86">
        <v>1.4924999999999999</v>
      </c>
      <c r="BD73" s="95">
        <v>8.5000000000000006E-3</v>
      </c>
      <c r="BE73" s="86">
        <v>27.27</v>
      </c>
      <c r="BF73" s="90"/>
      <c r="BG73" s="86"/>
      <c r="BH73" s="90">
        <v>9</v>
      </c>
      <c r="BI73" s="86">
        <v>17.472000000000001</v>
      </c>
      <c r="BJ73" s="95"/>
      <c r="BK73" s="86"/>
      <c r="BL73" s="90"/>
      <c r="BM73" s="86"/>
      <c r="BN73" s="90"/>
      <c r="BO73" s="86"/>
      <c r="BP73" s="98">
        <f t="shared" si="1"/>
        <v>800.31548000000009</v>
      </c>
      <c r="BQ73" s="99">
        <f t="shared" si="6"/>
        <v>46.234499999999997</v>
      </c>
      <c r="BR73" s="100">
        <f t="shared" si="2"/>
        <v>0</v>
      </c>
      <c r="BS73" s="101">
        <f t="shared" si="3"/>
        <v>846.54998000000012</v>
      </c>
      <c r="BU73" s="11">
        <f t="shared" si="4"/>
        <v>-650.56144000000018</v>
      </c>
    </row>
    <row r="74" spans="1:73" ht="20.25" customHeight="1" x14ac:dyDescent="0.3">
      <c r="A74" s="58">
        <f t="shared" si="5"/>
        <v>66</v>
      </c>
      <c r="B74" s="63" t="s">
        <v>293</v>
      </c>
      <c r="C74" s="193">
        <v>206.04257999999999</v>
      </c>
      <c r="D74" s="194">
        <v>203.56851</v>
      </c>
      <c r="E74" s="85">
        <v>1.7999999999999999E-2</v>
      </c>
      <c r="F74" s="86">
        <v>10.276</v>
      </c>
      <c r="G74" s="87"/>
      <c r="H74" s="85"/>
      <c r="I74" s="86"/>
      <c r="J74" s="85"/>
      <c r="K74" s="88"/>
      <c r="L74" s="86"/>
      <c r="M74" s="89"/>
      <c r="N74" s="86"/>
      <c r="O74" s="85"/>
      <c r="P74" s="86"/>
      <c r="Q74" s="90"/>
      <c r="R74" s="86"/>
      <c r="S74" s="85"/>
      <c r="T74" s="88"/>
      <c r="U74" s="86"/>
      <c r="V74" s="85"/>
      <c r="W74" s="86"/>
      <c r="X74" s="85"/>
      <c r="Y74" s="86"/>
      <c r="Z74" s="85"/>
      <c r="AA74" s="91"/>
      <c r="AB74" s="85"/>
      <c r="AC74" s="86"/>
      <c r="AD74" s="85"/>
      <c r="AE74" s="86"/>
      <c r="AF74" s="92"/>
      <c r="AG74" s="86"/>
      <c r="AH74" s="92"/>
      <c r="AI74" s="86"/>
      <c r="AJ74" s="93">
        <v>2</v>
      </c>
      <c r="AK74" s="94">
        <v>19.094999999999999</v>
      </c>
      <c r="AL74" s="95"/>
      <c r="AM74" s="96"/>
      <c r="AN74" s="96"/>
      <c r="AO74" s="92"/>
      <c r="AP74" s="86"/>
      <c r="AQ74" s="96"/>
      <c r="AR74" s="95"/>
      <c r="AS74" s="86"/>
      <c r="AT74" s="88"/>
      <c r="AU74" s="86"/>
      <c r="AV74" s="97"/>
      <c r="AW74" s="96">
        <v>20.684999999999995</v>
      </c>
      <c r="AX74" s="89"/>
      <c r="AY74" s="86"/>
      <c r="AZ74" s="95"/>
      <c r="BA74" s="86"/>
      <c r="BB74" s="95">
        <v>4.0000000000000001E-3</v>
      </c>
      <c r="BC74" s="86">
        <v>10.0382</v>
      </c>
      <c r="BD74" s="95"/>
      <c r="BE74" s="86"/>
      <c r="BF74" s="90"/>
      <c r="BG74" s="86"/>
      <c r="BH74" s="90">
        <v>7</v>
      </c>
      <c r="BI74" s="86">
        <v>14.922000000000001</v>
      </c>
      <c r="BJ74" s="95"/>
      <c r="BK74" s="86"/>
      <c r="BL74" s="90"/>
      <c r="BM74" s="86"/>
      <c r="BN74" s="90"/>
      <c r="BO74" s="86"/>
      <c r="BP74" s="98">
        <f t="shared" ref="BP74:BP136" si="7">F74+G74+I74+L74+N74+P74+R74+U74+W74+Y74+AA74+AC74+AE74+AG74+AI74+AK74+AL74+AM74+AN74+AP74+AQ74+AS74+AU74+AW74</f>
        <v>50.055999999999997</v>
      </c>
      <c r="BQ74" s="99">
        <f t="shared" ref="BQ74:BQ136" si="8">AY74+BA74+BC74+BE74+BG74+BI74</f>
        <v>24.9602</v>
      </c>
      <c r="BR74" s="100">
        <f t="shared" ref="BR74:BR136" si="9">BK74+BM74+BO74</f>
        <v>0</v>
      </c>
      <c r="BS74" s="101">
        <f t="shared" ref="BS74:BS136" si="10">BP74+BQ74+BR74+AV74</f>
        <v>75.016199999999998</v>
      </c>
      <c r="BU74" s="11">
        <f t="shared" ref="BU74:BU136" si="11">D74-BS74</f>
        <v>128.55231000000001</v>
      </c>
    </row>
    <row r="75" spans="1:73" ht="18.75" customHeight="1" x14ac:dyDescent="0.3">
      <c r="A75" s="58">
        <f t="shared" ref="A75:A137" si="12">A74+1</f>
        <v>67</v>
      </c>
      <c r="B75" s="63" t="s">
        <v>294</v>
      </c>
      <c r="C75" s="193">
        <v>344.43617999999998</v>
      </c>
      <c r="D75" s="194">
        <v>338.60926000000001</v>
      </c>
      <c r="E75" s="85">
        <v>3.0000000000000001E-3</v>
      </c>
      <c r="F75" s="86">
        <v>1.7609999999999999</v>
      </c>
      <c r="G75" s="87"/>
      <c r="H75" s="85"/>
      <c r="I75" s="86"/>
      <c r="J75" s="85"/>
      <c r="K75" s="88"/>
      <c r="L75" s="86"/>
      <c r="M75" s="89">
        <v>6.0000000000000001E-3</v>
      </c>
      <c r="N75" s="86">
        <v>10.5183</v>
      </c>
      <c r="O75" s="85">
        <v>0.20100000000000001</v>
      </c>
      <c r="P75" s="86">
        <v>81.309079999999994</v>
      </c>
      <c r="Q75" s="90"/>
      <c r="R75" s="86"/>
      <c r="S75" s="85"/>
      <c r="T75" s="88"/>
      <c r="U75" s="86"/>
      <c r="V75" s="85"/>
      <c r="W75" s="86"/>
      <c r="X75" s="85"/>
      <c r="Y75" s="86"/>
      <c r="Z75" s="85"/>
      <c r="AA75" s="91"/>
      <c r="AB75" s="85"/>
      <c r="AC75" s="86"/>
      <c r="AD75" s="85"/>
      <c r="AE75" s="86"/>
      <c r="AF75" s="92">
        <v>3</v>
      </c>
      <c r="AG75" s="86">
        <v>9.6646599999999996</v>
      </c>
      <c r="AH75" s="92"/>
      <c r="AI75" s="86"/>
      <c r="AJ75" s="93"/>
      <c r="AK75" s="94"/>
      <c r="AL75" s="95"/>
      <c r="AM75" s="96"/>
      <c r="AN75" s="96"/>
      <c r="AO75" s="92"/>
      <c r="AP75" s="86"/>
      <c r="AQ75" s="96"/>
      <c r="AR75" s="95"/>
      <c r="AS75" s="86"/>
      <c r="AT75" s="88"/>
      <c r="AU75" s="86"/>
      <c r="AV75" s="97"/>
      <c r="AW75" s="96">
        <v>10.34</v>
      </c>
      <c r="AX75" s="89">
        <v>3.3500000000000002E-2</v>
      </c>
      <c r="AY75" s="86">
        <v>51.325490000000002</v>
      </c>
      <c r="AZ75" s="95">
        <v>1E-3</v>
      </c>
      <c r="BA75" s="86">
        <v>2.5750000000000002</v>
      </c>
      <c r="BB75" s="95"/>
      <c r="BC75" s="86"/>
      <c r="BD75" s="95"/>
      <c r="BE75" s="86"/>
      <c r="BF75" s="90"/>
      <c r="BG75" s="86"/>
      <c r="BH75" s="90">
        <v>18</v>
      </c>
      <c r="BI75" s="86">
        <v>26.776</v>
      </c>
      <c r="BJ75" s="95"/>
      <c r="BK75" s="86"/>
      <c r="BL75" s="90"/>
      <c r="BM75" s="86"/>
      <c r="BN75" s="90"/>
      <c r="BO75" s="86"/>
      <c r="BP75" s="98">
        <f t="shared" si="7"/>
        <v>113.59304</v>
      </c>
      <c r="BQ75" s="99">
        <f t="shared" si="8"/>
        <v>80.676490000000001</v>
      </c>
      <c r="BR75" s="100">
        <f t="shared" si="9"/>
        <v>0</v>
      </c>
      <c r="BS75" s="101">
        <f t="shared" si="10"/>
        <v>194.26953</v>
      </c>
      <c r="BU75" s="11">
        <f t="shared" si="11"/>
        <v>144.33973</v>
      </c>
    </row>
    <row r="76" spans="1:73" ht="23.25" customHeight="1" x14ac:dyDescent="0.3">
      <c r="A76" s="58">
        <f t="shared" si="12"/>
        <v>68</v>
      </c>
      <c r="B76" s="63" t="s">
        <v>295</v>
      </c>
      <c r="C76" s="193">
        <v>117.26627999999999</v>
      </c>
      <c r="D76" s="194">
        <v>112.42076</v>
      </c>
      <c r="E76" s="85"/>
      <c r="F76" s="86"/>
      <c r="G76" s="87"/>
      <c r="H76" s="85">
        <v>0.01</v>
      </c>
      <c r="I76" s="86">
        <v>20.469000000000001</v>
      </c>
      <c r="J76" s="85"/>
      <c r="K76" s="88"/>
      <c r="L76" s="86"/>
      <c r="M76" s="89"/>
      <c r="N76" s="86"/>
      <c r="O76" s="85"/>
      <c r="P76" s="86"/>
      <c r="Q76" s="90"/>
      <c r="R76" s="86"/>
      <c r="S76" s="85"/>
      <c r="T76" s="88"/>
      <c r="U76" s="86"/>
      <c r="V76" s="85"/>
      <c r="W76" s="86"/>
      <c r="X76" s="85"/>
      <c r="Y76" s="86"/>
      <c r="Z76" s="85"/>
      <c r="AA76" s="91"/>
      <c r="AB76" s="85"/>
      <c r="AC76" s="86"/>
      <c r="AD76" s="85"/>
      <c r="AE76" s="86"/>
      <c r="AF76" s="92">
        <v>3</v>
      </c>
      <c r="AG76" s="86">
        <v>9.4710800000000006</v>
      </c>
      <c r="AH76" s="92"/>
      <c r="AI76" s="86"/>
      <c r="AJ76" s="93">
        <v>2</v>
      </c>
      <c r="AK76" s="94">
        <v>4.93248</v>
      </c>
      <c r="AL76" s="95"/>
      <c r="AM76" s="96"/>
      <c r="AN76" s="96"/>
      <c r="AO76" s="92"/>
      <c r="AP76" s="86"/>
      <c r="AQ76" s="96"/>
      <c r="AR76" s="95"/>
      <c r="AS76" s="86"/>
      <c r="AT76" s="88">
        <v>6</v>
      </c>
      <c r="AU76" s="86">
        <v>2.4997799999999999</v>
      </c>
      <c r="AV76" s="97"/>
      <c r="AW76" s="96">
        <v>45.208999999999989</v>
      </c>
      <c r="AX76" s="89">
        <v>1E-3</v>
      </c>
      <c r="AY76" s="86">
        <v>5.9620300000000004</v>
      </c>
      <c r="AZ76" s="95"/>
      <c r="BA76" s="86"/>
      <c r="BB76" s="95"/>
      <c r="BC76" s="86"/>
      <c r="BD76" s="95"/>
      <c r="BE76" s="86"/>
      <c r="BF76" s="90"/>
      <c r="BG76" s="86"/>
      <c r="BH76" s="90">
        <v>14</v>
      </c>
      <c r="BI76" s="86">
        <v>17.273</v>
      </c>
      <c r="BJ76" s="95"/>
      <c r="BK76" s="86"/>
      <c r="BL76" s="90">
        <v>43</v>
      </c>
      <c r="BM76" s="86">
        <v>58.445999999999998</v>
      </c>
      <c r="BN76" s="90">
        <v>1</v>
      </c>
      <c r="BO76" s="86">
        <v>3.96699</v>
      </c>
      <c r="BP76" s="98">
        <f t="shared" si="7"/>
        <v>82.581339999999983</v>
      </c>
      <c r="BQ76" s="99">
        <f t="shared" si="8"/>
        <v>23.235030000000002</v>
      </c>
      <c r="BR76" s="100">
        <f t="shared" si="9"/>
        <v>62.412990000000001</v>
      </c>
      <c r="BS76" s="101">
        <f t="shared" si="10"/>
        <v>168.22935999999999</v>
      </c>
      <c r="BU76" s="11">
        <f t="shared" si="11"/>
        <v>-55.808599999999984</v>
      </c>
    </row>
    <row r="77" spans="1:73" ht="21" customHeight="1" x14ac:dyDescent="0.3">
      <c r="A77" s="58">
        <f t="shared" si="12"/>
        <v>69</v>
      </c>
      <c r="B77" s="63" t="s">
        <v>296</v>
      </c>
      <c r="C77" s="193">
        <v>95.454059999999998</v>
      </c>
      <c r="D77" s="194">
        <v>89.867140000000006</v>
      </c>
      <c r="E77" s="85"/>
      <c r="F77" s="86"/>
      <c r="G77" s="87"/>
      <c r="H77" s="85"/>
      <c r="I77" s="86"/>
      <c r="J77" s="85"/>
      <c r="K77" s="88"/>
      <c r="L77" s="86"/>
      <c r="M77" s="89"/>
      <c r="N77" s="86"/>
      <c r="O77" s="85"/>
      <c r="P77" s="86"/>
      <c r="Q77" s="90"/>
      <c r="R77" s="86"/>
      <c r="S77" s="85"/>
      <c r="T77" s="88"/>
      <c r="U77" s="86"/>
      <c r="V77" s="85"/>
      <c r="W77" s="86"/>
      <c r="X77" s="85"/>
      <c r="Y77" s="86"/>
      <c r="Z77" s="85"/>
      <c r="AA77" s="91"/>
      <c r="AB77" s="85"/>
      <c r="AC77" s="86"/>
      <c r="AD77" s="85"/>
      <c r="AE77" s="86"/>
      <c r="AF77" s="92">
        <v>1</v>
      </c>
      <c r="AG77" s="86">
        <v>12.679550000000001</v>
      </c>
      <c r="AH77" s="92"/>
      <c r="AI77" s="86"/>
      <c r="AJ77" s="93"/>
      <c r="AK77" s="94"/>
      <c r="AL77" s="95"/>
      <c r="AM77" s="96"/>
      <c r="AN77" s="96"/>
      <c r="AO77" s="92"/>
      <c r="AP77" s="86"/>
      <c r="AQ77" s="96"/>
      <c r="AR77" s="95"/>
      <c r="AS77" s="86"/>
      <c r="AT77" s="88"/>
      <c r="AU77" s="86"/>
      <c r="AV77" s="97"/>
      <c r="AW77" s="96">
        <v>25.227</v>
      </c>
      <c r="AX77" s="89">
        <v>6.0000000000000001E-3</v>
      </c>
      <c r="AY77" s="86">
        <v>15.159690000000001</v>
      </c>
      <c r="AZ77" s="95">
        <v>2E-3</v>
      </c>
      <c r="BA77" s="86">
        <v>5.1059299999999999</v>
      </c>
      <c r="BB77" s="95">
        <v>1E-3</v>
      </c>
      <c r="BC77" s="86">
        <v>2.1845699999999999</v>
      </c>
      <c r="BD77" s="95">
        <v>1E-3</v>
      </c>
      <c r="BE77" s="86">
        <v>1.278</v>
      </c>
      <c r="BF77" s="90"/>
      <c r="BG77" s="86"/>
      <c r="BH77" s="90">
        <v>5</v>
      </c>
      <c r="BI77" s="86">
        <v>13.193</v>
      </c>
      <c r="BJ77" s="95">
        <v>5.0000000000000001E-3</v>
      </c>
      <c r="BK77" s="86">
        <v>0.83587999999999996</v>
      </c>
      <c r="BL77" s="90">
        <v>24</v>
      </c>
      <c r="BM77" s="86">
        <v>35.594000000000001</v>
      </c>
      <c r="BN77" s="90"/>
      <c r="BO77" s="86"/>
      <c r="BP77" s="98">
        <f t="shared" si="7"/>
        <v>37.906550000000003</v>
      </c>
      <c r="BQ77" s="99">
        <f t="shared" si="8"/>
        <v>36.921190000000003</v>
      </c>
      <c r="BR77" s="100">
        <f t="shared" si="9"/>
        <v>36.429880000000004</v>
      </c>
      <c r="BS77" s="101">
        <f t="shared" si="10"/>
        <v>111.25762</v>
      </c>
      <c r="BU77" s="11">
        <f t="shared" si="11"/>
        <v>-21.390479999999997</v>
      </c>
    </row>
    <row r="78" spans="1:73" ht="18.75" customHeight="1" x14ac:dyDescent="0.3">
      <c r="A78" s="58">
        <f t="shared" si="12"/>
        <v>70</v>
      </c>
      <c r="B78" s="63" t="s">
        <v>297</v>
      </c>
      <c r="C78" s="193">
        <v>739.06895999999995</v>
      </c>
      <c r="D78" s="194">
        <v>749.16982999999993</v>
      </c>
      <c r="E78" s="85"/>
      <c r="F78" s="86"/>
      <c r="G78" s="87"/>
      <c r="H78" s="85">
        <v>0.42</v>
      </c>
      <c r="I78" s="86">
        <v>380.24599999999998</v>
      </c>
      <c r="J78" s="85"/>
      <c r="K78" s="88"/>
      <c r="L78" s="86"/>
      <c r="M78" s="89"/>
      <c r="N78" s="86"/>
      <c r="O78" s="85"/>
      <c r="P78" s="86"/>
      <c r="Q78" s="90"/>
      <c r="R78" s="86"/>
      <c r="S78" s="85"/>
      <c r="T78" s="88"/>
      <c r="U78" s="86"/>
      <c r="V78" s="85"/>
      <c r="W78" s="86"/>
      <c r="X78" s="85">
        <v>1.5E-3</v>
      </c>
      <c r="Y78" s="86">
        <v>2.4304899999999998</v>
      </c>
      <c r="Z78" s="85"/>
      <c r="AA78" s="91"/>
      <c r="AB78" s="85"/>
      <c r="AC78" s="86"/>
      <c r="AD78" s="85"/>
      <c r="AE78" s="86"/>
      <c r="AF78" s="92">
        <v>1</v>
      </c>
      <c r="AG78" s="86">
        <v>5.8973399999999998</v>
      </c>
      <c r="AH78" s="92"/>
      <c r="AI78" s="86"/>
      <c r="AJ78" s="93"/>
      <c r="AK78" s="94"/>
      <c r="AL78" s="95"/>
      <c r="AM78" s="96"/>
      <c r="AN78" s="96"/>
      <c r="AO78" s="92"/>
      <c r="AP78" s="86"/>
      <c r="AQ78" s="96"/>
      <c r="AR78" s="95"/>
      <c r="AS78" s="86"/>
      <c r="AT78" s="88"/>
      <c r="AU78" s="86"/>
      <c r="AV78" s="97"/>
      <c r="AW78" s="96">
        <v>41.847999999999999</v>
      </c>
      <c r="AX78" s="89">
        <v>1.8000000000000002E-2</v>
      </c>
      <c r="AY78" s="86">
        <v>31.523</v>
      </c>
      <c r="AZ78" s="95">
        <v>2E-3</v>
      </c>
      <c r="BA78" s="86">
        <v>4.3710000000000004</v>
      </c>
      <c r="BB78" s="95">
        <v>9.4999999999999998E-3</v>
      </c>
      <c r="BC78" s="86">
        <v>20.81091</v>
      </c>
      <c r="BD78" s="95">
        <v>3.5000000000000001E-3</v>
      </c>
      <c r="BE78" s="86">
        <v>8.7785399999999996</v>
      </c>
      <c r="BF78" s="90">
        <v>1</v>
      </c>
      <c r="BG78" s="86">
        <v>3.0169999999999999</v>
      </c>
      <c r="BH78" s="90">
        <v>88</v>
      </c>
      <c r="BI78" s="86">
        <v>103.514</v>
      </c>
      <c r="BJ78" s="95">
        <v>0.02</v>
      </c>
      <c r="BK78" s="86">
        <v>3.633</v>
      </c>
      <c r="BL78" s="90">
        <v>3</v>
      </c>
      <c r="BM78" s="86">
        <v>14.907999999999999</v>
      </c>
      <c r="BN78" s="90">
        <v>1</v>
      </c>
      <c r="BO78" s="86">
        <v>6.6569399999999996</v>
      </c>
      <c r="BP78" s="98">
        <f t="shared" si="7"/>
        <v>430.42183</v>
      </c>
      <c r="BQ78" s="99">
        <f t="shared" si="8"/>
        <v>172.01445000000001</v>
      </c>
      <c r="BR78" s="100">
        <f t="shared" si="9"/>
        <v>25.197939999999999</v>
      </c>
      <c r="BS78" s="101">
        <f t="shared" si="10"/>
        <v>627.63422000000003</v>
      </c>
      <c r="BU78" s="11">
        <f t="shared" si="11"/>
        <v>121.53560999999991</v>
      </c>
    </row>
    <row r="79" spans="1:73" ht="18" customHeight="1" x14ac:dyDescent="0.3">
      <c r="A79" s="58">
        <f>A78+1</f>
        <v>71</v>
      </c>
      <c r="B79" s="63" t="s">
        <v>93</v>
      </c>
      <c r="C79" s="193">
        <v>46.385580000000004</v>
      </c>
      <c r="D79" s="194">
        <v>45.521180000000001</v>
      </c>
      <c r="E79" s="85"/>
      <c r="F79" s="86"/>
      <c r="G79" s="87"/>
      <c r="H79" s="85"/>
      <c r="I79" s="86"/>
      <c r="J79" s="85"/>
      <c r="K79" s="88"/>
      <c r="L79" s="86"/>
      <c r="M79" s="89"/>
      <c r="N79" s="86"/>
      <c r="O79" s="85"/>
      <c r="P79" s="86"/>
      <c r="Q79" s="90"/>
      <c r="R79" s="86"/>
      <c r="S79" s="85"/>
      <c r="T79" s="88"/>
      <c r="U79" s="86"/>
      <c r="V79" s="85"/>
      <c r="W79" s="86"/>
      <c r="X79" s="85"/>
      <c r="Y79" s="86"/>
      <c r="Z79" s="85"/>
      <c r="AA79" s="91"/>
      <c r="AB79" s="85"/>
      <c r="AC79" s="86"/>
      <c r="AD79" s="85"/>
      <c r="AE79" s="86"/>
      <c r="AF79" s="92"/>
      <c r="AG79" s="86"/>
      <c r="AH79" s="92"/>
      <c r="AI79" s="86"/>
      <c r="AJ79" s="93"/>
      <c r="AK79" s="94"/>
      <c r="AL79" s="95"/>
      <c r="AM79" s="96"/>
      <c r="AN79" s="96"/>
      <c r="AO79" s="92"/>
      <c r="AP79" s="86"/>
      <c r="AQ79" s="96"/>
      <c r="AR79" s="95"/>
      <c r="AS79" s="86"/>
      <c r="AT79" s="88"/>
      <c r="AU79" s="86"/>
      <c r="AV79" s="97"/>
      <c r="AW79" s="96">
        <v>10.635</v>
      </c>
      <c r="AX79" s="89"/>
      <c r="AY79" s="86"/>
      <c r="AZ79" s="95">
        <v>2E-3</v>
      </c>
      <c r="BA79" s="86">
        <v>3.415</v>
      </c>
      <c r="BB79" s="95"/>
      <c r="BC79" s="86"/>
      <c r="BD79" s="95">
        <v>1E-3</v>
      </c>
      <c r="BE79" s="86">
        <v>2.18763</v>
      </c>
      <c r="BF79" s="90"/>
      <c r="BG79" s="86"/>
      <c r="BH79" s="90">
        <v>1</v>
      </c>
      <c r="BI79" s="86">
        <v>2.83</v>
      </c>
      <c r="BJ79" s="95"/>
      <c r="BK79" s="86"/>
      <c r="BL79" s="90"/>
      <c r="BM79" s="86"/>
      <c r="BN79" s="90">
        <v>1</v>
      </c>
      <c r="BO79" s="86">
        <v>4.3586</v>
      </c>
      <c r="BP79" s="98">
        <f t="shared" si="7"/>
        <v>10.635</v>
      </c>
      <c r="BQ79" s="99">
        <f t="shared" si="8"/>
        <v>8.4326299999999996</v>
      </c>
      <c r="BR79" s="100">
        <f t="shared" si="9"/>
        <v>4.3586</v>
      </c>
      <c r="BS79" s="101">
        <f t="shared" si="10"/>
        <v>23.42623</v>
      </c>
      <c r="BU79" s="11">
        <f t="shared" si="11"/>
        <v>22.094950000000001</v>
      </c>
    </row>
    <row r="80" spans="1:73" ht="18.75" customHeight="1" x14ac:dyDescent="0.3">
      <c r="A80" s="58">
        <f t="shared" si="12"/>
        <v>72</v>
      </c>
      <c r="B80" s="63" t="s">
        <v>94</v>
      </c>
      <c r="C80" s="193">
        <v>34.409279999999995</v>
      </c>
      <c r="D80" s="194">
        <v>37.915409999999994</v>
      </c>
      <c r="E80" s="85">
        <v>0.06</v>
      </c>
      <c r="F80" s="86">
        <v>170.94800000000001</v>
      </c>
      <c r="G80" s="87"/>
      <c r="H80" s="85"/>
      <c r="I80" s="86"/>
      <c r="J80" s="85"/>
      <c r="K80" s="88"/>
      <c r="L80" s="86"/>
      <c r="M80" s="89">
        <v>2E-3</v>
      </c>
      <c r="N80" s="86">
        <v>7.5110999999999999</v>
      </c>
      <c r="O80" s="85"/>
      <c r="P80" s="86"/>
      <c r="Q80" s="90"/>
      <c r="R80" s="86"/>
      <c r="S80" s="85"/>
      <c r="T80" s="88"/>
      <c r="U80" s="86"/>
      <c r="V80" s="85"/>
      <c r="W80" s="86"/>
      <c r="X80" s="85"/>
      <c r="Y80" s="86"/>
      <c r="Z80" s="85"/>
      <c r="AA80" s="91"/>
      <c r="AB80" s="85"/>
      <c r="AC80" s="86"/>
      <c r="AD80" s="85"/>
      <c r="AE80" s="86"/>
      <c r="AF80" s="92"/>
      <c r="AG80" s="86"/>
      <c r="AH80" s="92"/>
      <c r="AI80" s="86"/>
      <c r="AJ80" s="93"/>
      <c r="AK80" s="94"/>
      <c r="AL80" s="95"/>
      <c r="AM80" s="96"/>
      <c r="AN80" s="96"/>
      <c r="AO80" s="92"/>
      <c r="AP80" s="86"/>
      <c r="AQ80" s="96"/>
      <c r="AR80" s="95"/>
      <c r="AS80" s="86"/>
      <c r="AT80" s="88"/>
      <c r="AU80" s="86"/>
      <c r="AV80" s="97"/>
      <c r="AW80" s="96">
        <v>1.5349999999999999</v>
      </c>
      <c r="AX80" s="89">
        <v>2E-3</v>
      </c>
      <c r="AY80" s="86">
        <v>3.9175200000000001</v>
      </c>
      <c r="AZ80" s="95"/>
      <c r="BA80" s="86"/>
      <c r="BB80" s="95">
        <v>2.5000000000000001E-3</v>
      </c>
      <c r="BC80" s="86">
        <v>6.68161</v>
      </c>
      <c r="BD80" s="95"/>
      <c r="BE80" s="86"/>
      <c r="BF80" s="90"/>
      <c r="BG80" s="86"/>
      <c r="BH80" s="90">
        <v>2</v>
      </c>
      <c r="BI80" s="86">
        <v>3.806</v>
      </c>
      <c r="BJ80" s="95"/>
      <c r="BK80" s="86"/>
      <c r="BL80" s="90">
        <v>1</v>
      </c>
      <c r="BM80" s="86">
        <v>1</v>
      </c>
      <c r="BN80" s="90"/>
      <c r="BO80" s="86"/>
      <c r="BP80" s="98">
        <f t="shared" si="7"/>
        <v>179.9941</v>
      </c>
      <c r="BQ80" s="99">
        <f t="shared" si="8"/>
        <v>14.40513</v>
      </c>
      <c r="BR80" s="100">
        <f t="shared" si="9"/>
        <v>1</v>
      </c>
      <c r="BS80" s="101">
        <f t="shared" si="10"/>
        <v>195.39922999999999</v>
      </c>
      <c r="BU80" s="11">
        <f t="shared" si="11"/>
        <v>-157.48381999999998</v>
      </c>
    </row>
    <row r="81" spans="1:73" ht="18.75" customHeight="1" x14ac:dyDescent="0.3">
      <c r="A81" s="58">
        <f t="shared" si="12"/>
        <v>73</v>
      </c>
      <c r="B81" s="63" t="s">
        <v>95</v>
      </c>
      <c r="C81" s="193">
        <v>48.165240000000004</v>
      </c>
      <c r="D81" s="194">
        <v>47.04027</v>
      </c>
      <c r="E81" s="85"/>
      <c r="F81" s="86"/>
      <c r="G81" s="87"/>
      <c r="H81" s="85"/>
      <c r="I81" s="86"/>
      <c r="J81" s="85"/>
      <c r="K81" s="88"/>
      <c r="L81" s="86"/>
      <c r="M81" s="89"/>
      <c r="N81" s="86"/>
      <c r="O81" s="85"/>
      <c r="P81" s="86"/>
      <c r="Q81" s="90"/>
      <c r="R81" s="86"/>
      <c r="S81" s="85"/>
      <c r="T81" s="88"/>
      <c r="U81" s="86"/>
      <c r="V81" s="85"/>
      <c r="W81" s="86"/>
      <c r="X81" s="85"/>
      <c r="Y81" s="86"/>
      <c r="Z81" s="85"/>
      <c r="AA81" s="91"/>
      <c r="AB81" s="85"/>
      <c r="AC81" s="86"/>
      <c r="AD81" s="85"/>
      <c r="AE81" s="86"/>
      <c r="AF81" s="92"/>
      <c r="AG81" s="86"/>
      <c r="AH81" s="92"/>
      <c r="AI81" s="86"/>
      <c r="AJ81" s="93"/>
      <c r="AK81" s="94"/>
      <c r="AL81" s="95"/>
      <c r="AM81" s="96"/>
      <c r="AN81" s="96"/>
      <c r="AO81" s="92"/>
      <c r="AP81" s="86"/>
      <c r="AQ81" s="96"/>
      <c r="AR81" s="95"/>
      <c r="AS81" s="86"/>
      <c r="AT81" s="88"/>
      <c r="AU81" s="86"/>
      <c r="AV81" s="97"/>
      <c r="AW81" s="96"/>
      <c r="AX81" s="89"/>
      <c r="AY81" s="86"/>
      <c r="AZ81" s="95"/>
      <c r="BA81" s="86"/>
      <c r="BB81" s="95"/>
      <c r="BC81" s="86"/>
      <c r="BD81" s="95">
        <v>2E-3</v>
      </c>
      <c r="BE81" s="86">
        <v>5.9113199999999999</v>
      </c>
      <c r="BF81" s="90"/>
      <c r="BG81" s="86"/>
      <c r="BH81" s="90"/>
      <c r="BI81" s="86"/>
      <c r="BJ81" s="95"/>
      <c r="BK81" s="86"/>
      <c r="BL81" s="90">
        <v>1</v>
      </c>
      <c r="BM81" s="86">
        <v>5.2050000000000001</v>
      </c>
      <c r="BN81" s="90"/>
      <c r="BO81" s="86"/>
      <c r="BP81" s="98">
        <f t="shared" si="7"/>
        <v>0</v>
      </c>
      <c r="BQ81" s="99">
        <f t="shared" si="8"/>
        <v>5.9113199999999999</v>
      </c>
      <c r="BR81" s="100">
        <f t="shared" si="9"/>
        <v>5.2050000000000001</v>
      </c>
      <c r="BS81" s="101">
        <f t="shared" si="10"/>
        <v>11.11632</v>
      </c>
      <c r="BU81" s="11">
        <f t="shared" si="11"/>
        <v>35.923949999999998</v>
      </c>
    </row>
    <row r="82" spans="1:73" ht="18.75" customHeight="1" x14ac:dyDescent="0.3">
      <c r="A82" s="58">
        <f t="shared" si="12"/>
        <v>74</v>
      </c>
      <c r="B82" s="63" t="s">
        <v>96</v>
      </c>
      <c r="C82" s="193">
        <v>45.514919999999996</v>
      </c>
      <c r="D82" s="194">
        <v>53.803869999999996</v>
      </c>
      <c r="E82" s="85"/>
      <c r="F82" s="86"/>
      <c r="G82" s="87"/>
      <c r="H82" s="85"/>
      <c r="I82" s="86"/>
      <c r="J82" s="85"/>
      <c r="K82" s="88"/>
      <c r="L82" s="86"/>
      <c r="M82" s="89"/>
      <c r="N82" s="86"/>
      <c r="O82" s="85"/>
      <c r="P82" s="86"/>
      <c r="Q82" s="90"/>
      <c r="R82" s="86"/>
      <c r="S82" s="85"/>
      <c r="T82" s="88"/>
      <c r="U82" s="86"/>
      <c r="V82" s="85"/>
      <c r="W82" s="86"/>
      <c r="X82" s="85"/>
      <c r="Y82" s="86"/>
      <c r="Z82" s="85"/>
      <c r="AA82" s="91"/>
      <c r="AB82" s="85"/>
      <c r="AC82" s="86"/>
      <c r="AD82" s="85"/>
      <c r="AE82" s="86"/>
      <c r="AF82" s="92"/>
      <c r="AG82" s="86"/>
      <c r="AH82" s="92"/>
      <c r="AI82" s="86"/>
      <c r="AJ82" s="93">
        <v>1</v>
      </c>
      <c r="AK82" s="94">
        <v>3.5372400000000002</v>
      </c>
      <c r="AL82" s="95"/>
      <c r="AM82" s="96"/>
      <c r="AN82" s="96"/>
      <c r="AO82" s="92"/>
      <c r="AP82" s="86"/>
      <c r="AQ82" s="96"/>
      <c r="AR82" s="95"/>
      <c r="AS82" s="86"/>
      <c r="AT82" s="88"/>
      <c r="AU82" s="86"/>
      <c r="AV82" s="97"/>
      <c r="AW82" s="96"/>
      <c r="AX82" s="89"/>
      <c r="AY82" s="86"/>
      <c r="AZ82" s="95"/>
      <c r="BA82" s="86"/>
      <c r="BB82" s="95"/>
      <c r="BC82" s="86"/>
      <c r="BD82" s="95"/>
      <c r="BE82" s="86"/>
      <c r="BF82" s="90"/>
      <c r="BG82" s="86"/>
      <c r="BH82" s="90"/>
      <c r="BI82" s="86"/>
      <c r="BJ82" s="95"/>
      <c r="BK82" s="86"/>
      <c r="BL82" s="90"/>
      <c r="BM82" s="86"/>
      <c r="BN82" s="90"/>
      <c r="BO82" s="86"/>
      <c r="BP82" s="98">
        <f t="shared" si="7"/>
        <v>3.5372400000000002</v>
      </c>
      <c r="BQ82" s="99">
        <f t="shared" si="8"/>
        <v>0</v>
      </c>
      <c r="BR82" s="100">
        <f t="shared" si="9"/>
        <v>0</v>
      </c>
      <c r="BS82" s="101">
        <f t="shared" si="10"/>
        <v>3.5372400000000002</v>
      </c>
      <c r="BU82" s="11">
        <f t="shared" si="11"/>
        <v>50.266629999999999</v>
      </c>
    </row>
    <row r="83" spans="1:73" ht="18.75" customHeight="1" x14ac:dyDescent="0.3">
      <c r="A83" s="58">
        <f t="shared" si="12"/>
        <v>75</v>
      </c>
      <c r="B83" s="63" t="s">
        <v>97</v>
      </c>
      <c r="C83" s="193">
        <v>21.142019999999999</v>
      </c>
      <c r="D83" s="194">
        <v>26.859080000000002</v>
      </c>
      <c r="E83" s="85"/>
      <c r="F83" s="86"/>
      <c r="G83" s="87"/>
      <c r="H83" s="85"/>
      <c r="I83" s="86"/>
      <c r="J83" s="85"/>
      <c r="K83" s="88"/>
      <c r="L83" s="86"/>
      <c r="M83" s="89"/>
      <c r="N83" s="86"/>
      <c r="O83" s="85"/>
      <c r="P83" s="86"/>
      <c r="Q83" s="90"/>
      <c r="R83" s="86"/>
      <c r="S83" s="85"/>
      <c r="T83" s="88"/>
      <c r="U83" s="86"/>
      <c r="V83" s="85"/>
      <c r="W83" s="86"/>
      <c r="X83" s="85"/>
      <c r="Y83" s="86"/>
      <c r="Z83" s="85"/>
      <c r="AA83" s="91"/>
      <c r="AB83" s="85"/>
      <c r="AC83" s="86"/>
      <c r="AD83" s="85"/>
      <c r="AE83" s="86"/>
      <c r="AF83" s="92"/>
      <c r="AG83" s="86"/>
      <c r="AH83" s="92"/>
      <c r="AI83" s="86"/>
      <c r="AJ83" s="93"/>
      <c r="AK83" s="94"/>
      <c r="AL83" s="95"/>
      <c r="AM83" s="96"/>
      <c r="AN83" s="96"/>
      <c r="AO83" s="92"/>
      <c r="AP83" s="86"/>
      <c r="AQ83" s="96"/>
      <c r="AR83" s="95"/>
      <c r="AS83" s="86"/>
      <c r="AT83" s="88"/>
      <c r="AU83" s="86"/>
      <c r="AV83" s="97"/>
      <c r="AW83" s="96">
        <v>3.5920000000000001</v>
      </c>
      <c r="AX83" s="89"/>
      <c r="AY83" s="86"/>
      <c r="AZ83" s="95">
        <v>2E-3</v>
      </c>
      <c r="BA83" s="86">
        <v>3.8223799999999999</v>
      </c>
      <c r="BB83" s="95"/>
      <c r="BC83" s="86"/>
      <c r="BD83" s="95"/>
      <c r="BE83" s="86"/>
      <c r="BF83" s="90"/>
      <c r="BG83" s="86"/>
      <c r="BH83" s="90">
        <v>8</v>
      </c>
      <c r="BI83" s="86">
        <v>9.56</v>
      </c>
      <c r="BJ83" s="95"/>
      <c r="BK83" s="86"/>
      <c r="BL83" s="90"/>
      <c r="BM83" s="86"/>
      <c r="BN83" s="90"/>
      <c r="BO83" s="86"/>
      <c r="BP83" s="98">
        <f t="shared" si="7"/>
        <v>3.5920000000000001</v>
      </c>
      <c r="BQ83" s="99">
        <f t="shared" si="8"/>
        <v>13.382380000000001</v>
      </c>
      <c r="BR83" s="100">
        <f t="shared" si="9"/>
        <v>0</v>
      </c>
      <c r="BS83" s="101">
        <f t="shared" si="10"/>
        <v>16.97438</v>
      </c>
      <c r="BU83" s="11">
        <f t="shared" si="11"/>
        <v>9.8847000000000023</v>
      </c>
    </row>
    <row r="84" spans="1:73" ht="18.75" customHeight="1" x14ac:dyDescent="0.3">
      <c r="A84" s="58">
        <f t="shared" si="12"/>
        <v>76</v>
      </c>
      <c r="B84" s="63" t="s">
        <v>98</v>
      </c>
      <c r="C84" s="193">
        <v>27.35172</v>
      </c>
      <c r="D84" s="194">
        <v>28.932500000000001</v>
      </c>
      <c r="E84" s="85"/>
      <c r="F84" s="86"/>
      <c r="G84" s="87"/>
      <c r="H84" s="85"/>
      <c r="I84" s="86"/>
      <c r="J84" s="85"/>
      <c r="K84" s="88"/>
      <c r="L84" s="86"/>
      <c r="M84" s="89"/>
      <c r="N84" s="86"/>
      <c r="O84" s="85"/>
      <c r="P84" s="86"/>
      <c r="Q84" s="90"/>
      <c r="R84" s="86"/>
      <c r="S84" s="85"/>
      <c r="T84" s="88"/>
      <c r="U84" s="86"/>
      <c r="V84" s="85"/>
      <c r="W84" s="86"/>
      <c r="X84" s="85"/>
      <c r="Y84" s="86"/>
      <c r="Z84" s="85"/>
      <c r="AA84" s="91"/>
      <c r="AB84" s="85"/>
      <c r="AC84" s="86"/>
      <c r="AD84" s="85"/>
      <c r="AE84" s="86"/>
      <c r="AF84" s="92"/>
      <c r="AG84" s="86"/>
      <c r="AH84" s="92"/>
      <c r="AI84" s="86"/>
      <c r="AJ84" s="93"/>
      <c r="AK84" s="94"/>
      <c r="AL84" s="95"/>
      <c r="AM84" s="96"/>
      <c r="AN84" s="96"/>
      <c r="AO84" s="92"/>
      <c r="AP84" s="86"/>
      <c r="AQ84" s="96"/>
      <c r="AR84" s="95"/>
      <c r="AS84" s="86"/>
      <c r="AT84" s="88"/>
      <c r="AU84" s="86"/>
      <c r="AV84" s="97"/>
      <c r="AW84" s="96">
        <v>6.3239999999999998</v>
      </c>
      <c r="AX84" s="89"/>
      <c r="AY84" s="86"/>
      <c r="AZ84" s="95"/>
      <c r="BA84" s="86"/>
      <c r="BB84" s="95"/>
      <c r="BC84" s="86"/>
      <c r="BD84" s="95"/>
      <c r="BE84" s="86"/>
      <c r="BF84" s="90"/>
      <c r="BG84" s="86"/>
      <c r="BH84" s="90">
        <v>1</v>
      </c>
      <c r="BI84" s="86">
        <v>0.92700000000000005</v>
      </c>
      <c r="BJ84" s="95"/>
      <c r="BK84" s="86"/>
      <c r="BL84" s="90"/>
      <c r="BM84" s="86"/>
      <c r="BN84" s="90"/>
      <c r="BO84" s="86"/>
      <c r="BP84" s="98">
        <f t="shared" si="7"/>
        <v>6.3239999999999998</v>
      </c>
      <c r="BQ84" s="99">
        <f t="shared" si="8"/>
        <v>0.92700000000000005</v>
      </c>
      <c r="BR84" s="100">
        <f t="shared" si="9"/>
        <v>0</v>
      </c>
      <c r="BS84" s="101">
        <f t="shared" si="10"/>
        <v>7.2509999999999994</v>
      </c>
      <c r="BU84" s="11">
        <f t="shared" si="11"/>
        <v>21.6815</v>
      </c>
    </row>
    <row r="85" spans="1:73" ht="18.75" customHeight="1" x14ac:dyDescent="0.3">
      <c r="A85" s="58">
        <f t="shared" si="12"/>
        <v>77</v>
      </c>
      <c r="B85" s="63" t="s">
        <v>99</v>
      </c>
      <c r="C85" s="193">
        <v>56.842019999999998</v>
      </c>
      <c r="D85" s="194">
        <v>63.150669999999998</v>
      </c>
      <c r="E85" s="85"/>
      <c r="F85" s="86"/>
      <c r="G85" s="87"/>
      <c r="H85" s="85"/>
      <c r="I85" s="86"/>
      <c r="J85" s="85"/>
      <c r="K85" s="88"/>
      <c r="L85" s="86"/>
      <c r="M85" s="89"/>
      <c r="N85" s="86"/>
      <c r="O85" s="85"/>
      <c r="P85" s="86"/>
      <c r="Q85" s="90"/>
      <c r="R85" s="86"/>
      <c r="S85" s="85"/>
      <c r="T85" s="88"/>
      <c r="U85" s="86"/>
      <c r="V85" s="85"/>
      <c r="W85" s="86"/>
      <c r="X85" s="85">
        <v>1.08E-3</v>
      </c>
      <c r="Y85" s="86">
        <v>8.4696200000000008</v>
      </c>
      <c r="Z85" s="85"/>
      <c r="AA85" s="91"/>
      <c r="AB85" s="85"/>
      <c r="AC85" s="86"/>
      <c r="AD85" s="85"/>
      <c r="AE85" s="86"/>
      <c r="AF85" s="92"/>
      <c r="AG85" s="86"/>
      <c r="AH85" s="92"/>
      <c r="AI85" s="86"/>
      <c r="AJ85" s="93"/>
      <c r="AK85" s="94"/>
      <c r="AL85" s="95"/>
      <c r="AM85" s="96"/>
      <c r="AN85" s="96"/>
      <c r="AO85" s="92"/>
      <c r="AP85" s="86"/>
      <c r="AQ85" s="96"/>
      <c r="AR85" s="95"/>
      <c r="AS85" s="86"/>
      <c r="AT85" s="88"/>
      <c r="AU85" s="86"/>
      <c r="AV85" s="97"/>
      <c r="AW85" s="96">
        <v>6.976</v>
      </c>
      <c r="AX85" s="89"/>
      <c r="AY85" s="86"/>
      <c r="AZ85" s="95"/>
      <c r="BA85" s="86"/>
      <c r="BB85" s="95"/>
      <c r="BC85" s="86"/>
      <c r="BD85" s="95"/>
      <c r="BE85" s="86"/>
      <c r="BF85" s="90"/>
      <c r="BG85" s="86"/>
      <c r="BH85" s="90"/>
      <c r="BI85" s="86"/>
      <c r="BJ85" s="95">
        <v>0.11</v>
      </c>
      <c r="BK85" s="86">
        <v>126.02099999999999</v>
      </c>
      <c r="BL85" s="90">
        <v>6</v>
      </c>
      <c r="BM85" s="86">
        <v>7.9610000000000003</v>
      </c>
      <c r="BN85" s="90">
        <v>5</v>
      </c>
      <c r="BO85" s="86">
        <v>33.963999999999999</v>
      </c>
      <c r="BP85" s="98">
        <f t="shared" si="7"/>
        <v>15.445620000000002</v>
      </c>
      <c r="BQ85" s="99">
        <f t="shared" si="8"/>
        <v>0</v>
      </c>
      <c r="BR85" s="100">
        <f t="shared" si="9"/>
        <v>167.946</v>
      </c>
      <c r="BS85" s="101">
        <f t="shared" si="10"/>
        <v>183.39161999999999</v>
      </c>
      <c r="BU85" s="11">
        <f t="shared" si="11"/>
        <v>-120.24095</v>
      </c>
    </row>
    <row r="86" spans="1:73" ht="18.75" customHeight="1" x14ac:dyDescent="0.3">
      <c r="A86" s="58">
        <f t="shared" si="12"/>
        <v>78</v>
      </c>
      <c r="B86" s="63" t="s">
        <v>100</v>
      </c>
      <c r="C86" s="193">
        <v>47.766910000000003</v>
      </c>
      <c r="D86" s="194">
        <v>48.770119999999999</v>
      </c>
      <c r="E86" s="85"/>
      <c r="F86" s="86"/>
      <c r="G86" s="87"/>
      <c r="H86" s="85"/>
      <c r="I86" s="86"/>
      <c r="J86" s="85"/>
      <c r="K86" s="88"/>
      <c r="L86" s="86"/>
      <c r="M86" s="89"/>
      <c r="N86" s="86"/>
      <c r="O86" s="85"/>
      <c r="P86" s="86"/>
      <c r="Q86" s="90"/>
      <c r="R86" s="86"/>
      <c r="S86" s="85"/>
      <c r="T86" s="88"/>
      <c r="U86" s="86"/>
      <c r="V86" s="85"/>
      <c r="W86" s="86"/>
      <c r="X86" s="85"/>
      <c r="Y86" s="86"/>
      <c r="Z86" s="85"/>
      <c r="AA86" s="91"/>
      <c r="AB86" s="85"/>
      <c r="AC86" s="86"/>
      <c r="AD86" s="85"/>
      <c r="AE86" s="86"/>
      <c r="AF86" s="92">
        <v>1</v>
      </c>
      <c r="AG86" s="86">
        <v>1.6426000000000001</v>
      </c>
      <c r="AH86" s="92"/>
      <c r="AI86" s="86"/>
      <c r="AJ86" s="93"/>
      <c r="AK86" s="94"/>
      <c r="AL86" s="95"/>
      <c r="AM86" s="96"/>
      <c r="AN86" s="96"/>
      <c r="AO86" s="92"/>
      <c r="AP86" s="86"/>
      <c r="AQ86" s="96"/>
      <c r="AR86" s="95"/>
      <c r="AS86" s="86"/>
      <c r="AT86" s="88"/>
      <c r="AU86" s="86"/>
      <c r="AV86" s="97"/>
      <c r="AW86" s="96">
        <v>3.0920000000000001</v>
      </c>
      <c r="AX86" s="89"/>
      <c r="AY86" s="86"/>
      <c r="AZ86" s="95"/>
      <c r="BA86" s="86"/>
      <c r="BB86" s="95"/>
      <c r="BC86" s="86"/>
      <c r="BD86" s="95"/>
      <c r="BE86" s="86"/>
      <c r="BF86" s="90"/>
      <c r="BG86" s="86"/>
      <c r="BH86" s="90">
        <v>1</v>
      </c>
      <c r="BI86" s="86">
        <v>8.0920000000000005</v>
      </c>
      <c r="BJ86" s="95"/>
      <c r="BK86" s="86"/>
      <c r="BL86" s="90"/>
      <c r="BM86" s="86"/>
      <c r="BN86" s="90"/>
      <c r="BO86" s="86"/>
      <c r="BP86" s="98">
        <f t="shared" si="7"/>
        <v>4.7346000000000004</v>
      </c>
      <c r="BQ86" s="99">
        <f t="shared" si="8"/>
        <v>8.0920000000000005</v>
      </c>
      <c r="BR86" s="100">
        <f t="shared" si="9"/>
        <v>0</v>
      </c>
      <c r="BS86" s="101">
        <f t="shared" si="10"/>
        <v>12.826600000000001</v>
      </c>
      <c r="BU86" s="11">
        <f t="shared" si="11"/>
        <v>35.943519999999999</v>
      </c>
    </row>
    <row r="87" spans="1:73" ht="18.75" customHeight="1" x14ac:dyDescent="0.3">
      <c r="A87" s="58">
        <f t="shared" si="12"/>
        <v>79</v>
      </c>
      <c r="B87" s="63" t="s">
        <v>101</v>
      </c>
      <c r="C87" s="193">
        <v>368.38878</v>
      </c>
      <c r="D87" s="194">
        <v>369.74789999999996</v>
      </c>
      <c r="E87" s="85"/>
      <c r="F87" s="86"/>
      <c r="G87" s="87"/>
      <c r="H87" s="85">
        <v>3.2000000000000001E-2</v>
      </c>
      <c r="I87" s="86">
        <v>6.1865199999999998</v>
      </c>
      <c r="J87" s="85"/>
      <c r="K87" s="88"/>
      <c r="L87" s="86"/>
      <c r="M87" s="89"/>
      <c r="N87" s="86"/>
      <c r="O87" s="85"/>
      <c r="P87" s="86"/>
      <c r="Q87" s="90"/>
      <c r="R87" s="86"/>
      <c r="S87" s="85"/>
      <c r="T87" s="88"/>
      <c r="U87" s="86"/>
      <c r="V87" s="85"/>
      <c r="W87" s="86"/>
      <c r="X87" s="85"/>
      <c r="Y87" s="86"/>
      <c r="Z87" s="85"/>
      <c r="AA87" s="91"/>
      <c r="AB87" s="85"/>
      <c r="AC87" s="86"/>
      <c r="AD87" s="85"/>
      <c r="AE87" s="86"/>
      <c r="AF87" s="92"/>
      <c r="AG87" s="86"/>
      <c r="AH87" s="92"/>
      <c r="AI87" s="86"/>
      <c r="AJ87" s="93"/>
      <c r="AK87" s="94"/>
      <c r="AL87" s="95"/>
      <c r="AM87" s="96"/>
      <c r="AN87" s="96"/>
      <c r="AO87" s="92"/>
      <c r="AP87" s="86"/>
      <c r="AQ87" s="96"/>
      <c r="AR87" s="95"/>
      <c r="AS87" s="86"/>
      <c r="AT87" s="88"/>
      <c r="AU87" s="86"/>
      <c r="AV87" s="97"/>
      <c r="AW87" s="96">
        <v>34.882000000000005</v>
      </c>
      <c r="AX87" s="89"/>
      <c r="AY87" s="86"/>
      <c r="AZ87" s="95"/>
      <c r="BA87" s="86"/>
      <c r="BB87" s="95">
        <v>1E-3</v>
      </c>
      <c r="BC87" s="86">
        <v>3.0078200000000002</v>
      </c>
      <c r="BD87" s="95">
        <v>6.0000000000000001E-3</v>
      </c>
      <c r="BE87" s="86">
        <v>12.679180000000001</v>
      </c>
      <c r="BF87" s="90"/>
      <c r="BG87" s="86"/>
      <c r="BH87" s="90">
        <v>9</v>
      </c>
      <c r="BI87" s="86">
        <v>11.5</v>
      </c>
      <c r="BJ87" s="95"/>
      <c r="BK87" s="86"/>
      <c r="BL87" s="90">
        <v>1</v>
      </c>
      <c r="BM87" s="86">
        <v>1.2310000000000001</v>
      </c>
      <c r="BN87" s="90"/>
      <c r="BO87" s="86"/>
      <c r="BP87" s="98">
        <f t="shared" si="7"/>
        <v>41.068520000000007</v>
      </c>
      <c r="BQ87" s="99">
        <f t="shared" si="8"/>
        <v>27.187000000000001</v>
      </c>
      <c r="BR87" s="100">
        <f t="shared" si="9"/>
        <v>1.2310000000000001</v>
      </c>
      <c r="BS87" s="101">
        <f t="shared" si="10"/>
        <v>69.486519999999999</v>
      </c>
      <c r="BU87" s="11">
        <f t="shared" si="11"/>
        <v>300.26137999999997</v>
      </c>
    </row>
    <row r="88" spans="1:73" ht="18.75" customHeight="1" x14ac:dyDescent="0.3">
      <c r="A88" s="58">
        <f t="shared" si="12"/>
        <v>80</v>
      </c>
      <c r="B88" s="63" t="s">
        <v>102</v>
      </c>
      <c r="C88" s="193">
        <v>64.472279999999998</v>
      </c>
      <c r="D88" s="194">
        <v>63.001620000000003</v>
      </c>
      <c r="E88" s="85"/>
      <c r="F88" s="86"/>
      <c r="G88" s="87"/>
      <c r="H88" s="85">
        <v>3.7999999999999999E-2</v>
      </c>
      <c r="I88" s="86">
        <v>28.885000000000002</v>
      </c>
      <c r="J88" s="85"/>
      <c r="K88" s="88"/>
      <c r="L88" s="86"/>
      <c r="M88" s="89"/>
      <c r="N88" s="86"/>
      <c r="O88" s="85"/>
      <c r="P88" s="86"/>
      <c r="Q88" s="90"/>
      <c r="R88" s="86"/>
      <c r="S88" s="85"/>
      <c r="T88" s="88"/>
      <c r="U88" s="86"/>
      <c r="V88" s="85"/>
      <c r="W88" s="86"/>
      <c r="X88" s="85"/>
      <c r="Y88" s="86"/>
      <c r="Z88" s="85"/>
      <c r="AA88" s="91"/>
      <c r="AB88" s="85"/>
      <c r="AC88" s="86"/>
      <c r="AD88" s="85"/>
      <c r="AE88" s="86"/>
      <c r="AF88" s="92">
        <v>1</v>
      </c>
      <c r="AG88" s="86">
        <v>0.85448999999999997</v>
      </c>
      <c r="AH88" s="92"/>
      <c r="AI88" s="86"/>
      <c r="AJ88" s="93"/>
      <c r="AK88" s="94"/>
      <c r="AL88" s="95"/>
      <c r="AM88" s="96"/>
      <c r="AN88" s="96"/>
      <c r="AO88" s="92"/>
      <c r="AP88" s="86"/>
      <c r="AQ88" s="96"/>
      <c r="AR88" s="95"/>
      <c r="AS88" s="86"/>
      <c r="AT88" s="88">
        <v>16</v>
      </c>
      <c r="AU88" s="86">
        <v>7.77224</v>
      </c>
      <c r="AV88" s="97"/>
      <c r="AW88" s="96">
        <v>3.06</v>
      </c>
      <c r="AX88" s="89"/>
      <c r="AY88" s="86"/>
      <c r="AZ88" s="95"/>
      <c r="BA88" s="86"/>
      <c r="BB88" s="95"/>
      <c r="BC88" s="86"/>
      <c r="BD88" s="95">
        <v>1E-3</v>
      </c>
      <c r="BE88" s="86">
        <v>1.3916999999999999</v>
      </c>
      <c r="BF88" s="90"/>
      <c r="BG88" s="86"/>
      <c r="BH88" s="90">
        <v>1</v>
      </c>
      <c r="BI88" s="86">
        <v>1.351</v>
      </c>
      <c r="BJ88" s="95"/>
      <c r="BK88" s="86"/>
      <c r="BL88" s="90"/>
      <c r="BM88" s="86"/>
      <c r="BN88" s="90"/>
      <c r="BO88" s="86"/>
      <c r="BP88" s="98">
        <f t="shared" si="7"/>
        <v>40.571730000000002</v>
      </c>
      <c r="BQ88" s="99">
        <f t="shared" si="8"/>
        <v>2.7427000000000001</v>
      </c>
      <c r="BR88" s="100">
        <f t="shared" si="9"/>
        <v>0</v>
      </c>
      <c r="BS88" s="101">
        <f t="shared" si="10"/>
        <v>43.314430000000002</v>
      </c>
      <c r="BU88" s="11">
        <f t="shared" si="11"/>
        <v>19.687190000000001</v>
      </c>
    </row>
    <row r="89" spans="1:73" ht="19.5" customHeight="1" x14ac:dyDescent="0.3">
      <c r="A89" s="58">
        <f t="shared" si="12"/>
        <v>81</v>
      </c>
      <c r="B89" s="63" t="s">
        <v>103</v>
      </c>
      <c r="C89" s="193">
        <v>74.241540000000015</v>
      </c>
      <c r="D89" s="194">
        <v>74.584209999999999</v>
      </c>
      <c r="E89" s="85"/>
      <c r="F89" s="86"/>
      <c r="G89" s="87"/>
      <c r="H89" s="85"/>
      <c r="I89" s="86"/>
      <c r="J89" s="85"/>
      <c r="K89" s="88"/>
      <c r="L89" s="86"/>
      <c r="M89" s="89"/>
      <c r="N89" s="86"/>
      <c r="O89" s="85"/>
      <c r="P89" s="86"/>
      <c r="Q89" s="90"/>
      <c r="R89" s="86"/>
      <c r="S89" s="85"/>
      <c r="T89" s="88"/>
      <c r="U89" s="86"/>
      <c r="V89" s="85"/>
      <c r="W89" s="86"/>
      <c r="X89" s="85"/>
      <c r="Y89" s="86"/>
      <c r="Z89" s="85"/>
      <c r="AA89" s="91"/>
      <c r="AB89" s="85"/>
      <c r="AC89" s="86"/>
      <c r="AD89" s="85"/>
      <c r="AE89" s="86"/>
      <c r="AF89" s="92"/>
      <c r="AG89" s="86"/>
      <c r="AH89" s="92"/>
      <c r="AI89" s="86"/>
      <c r="AJ89" s="93"/>
      <c r="AK89" s="94"/>
      <c r="AL89" s="95"/>
      <c r="AM89" s="96"/>
      <c r="AN89" s="96"/>
      <c r="AO89" s="92"/>
      <c r="AP89" s="86"/>
      <c r="AQ89" s="96"/>
      <c r="AR89" s="95"/>
      <c r="AS89" s="86"/>
      <c r="AT89" s="88"/>
      <c r="AU89" s="86"/>
      <c r="AV89" s="97"/>
      <c r="AW89" s="96">
        <v>3.9710000000000001</v>
      </c>
      <c r="AX89" s="89"/>
      <c r="AY89" s="86"/>
      <c r="AZ89" s="95"/>
      <c r="BA89" s="86"/>
      <c r="BB89" s="95"/>
      <c r="BC89" s="86"/>
      <c r="BD89" s="95"/>
      <c r="BE89" s="86"/>
      <c r="BF89" s="90"/>
      <c r="BG89" s="86"/>
      <c r="BH89" s="90">
        <v>1</v>
      </c>
      <c r="BI89" s="86">
        <v>1.1990000000000001</v>
      </c>
      <c r="BJ89" s="95"/>
      <c r="BK89" s="86"/>
      <c r="BL89" s="90"/>
      <c r="BM89" s="86"/>
      <c r="BN89" s="90"/>
      <c r="BO89" s="86"/>
      <c r="BP89" s="98">
        <f t="shared" si="7"/>
        <v>3.9710000000000001</v>
      </c>
      <c r="BQ89" s="99">
        <f t="shared" si="8"/>
        <v>1.1990000000000001</v>
      </c>
      <c r="BR89" s="100">
        <f t="shared" si="9"/>
        <v>0</v>
      </c>
      <c r="BS89" s="101">
        <f t="shared" si="10"/>
        <v>5.17</v>
      </c>
      <c r="BU89" s="11">
        <f t="shared" si="11"/>
        <v>69.414209999999997</v>
      </c>
    </row>
    <row r="90" spans="1:73" ht="20.25" customHeight="1" x14ac:dyDescent="0.3">
      <c r="A90" s="58">
        <f t="shared" si="12"/>
        <v>82</v>
      </c>
      <c r="B90" s="63" t="s">
        <v>104</v>
      </c>
      <c r="C90" s="193">
        <v>20.65314</v>
      </c>
      <c r="D90" s="194">
        <v>20.61467</v>
      </c>
      <c r="E90" s="85"/>
      <c r="F90" s="86"/>
      <c r="G90" s="87"/>
      <c r="H90" s="85"/>
      <c r="I90" s="86"/>
      <c r="J90" s="85"/>
      <c r="K90" s="88"/>
      <c r="L90" s="86"/>
      <c r="M90" s="89"/>
      <c r="N90" s="86"/>
      <c r="O90" s="85"/>
      <c r="P90" s="86"/>
      <c r="Q90" s="90"/>
      <c r="R90" s="86"/>
      <c r="S90" s="85"/>
      <c r="T90" s="88"/>
      <c r="U90" s="86"/>
      <c r="V90" s="85"/>
      <c r="W90" s="86"/>
      <c r="X90" s="85"/>
      <c r="Y90" s="86"/>
      <c r="Z90" s="85"/>
      <c r="AA90" s="91"/>
      <c r="AB90" s="85"/>
      <c r="AC90" s="86"/>
      <c r="AD90" s="85"/>
      <c r="AE90" s="86"/>
      <c r="AF90" s="92"/>
      <c r="AG90" s="86"/>
      <c r="AH90" s="92"/>
      <c r="AI90" s="86"/>
      <c r="AJ90" s="93"/>
      <c r="AK90" s="94"/>
      <c r="AL90" s="95"/>
      <c r="AM90" s="96"/>
      <c r="AN90" s="96"/>
      <c r="AO90" s="92"/>
      <c r="AP90" s="86"/>
      <c r="AQ90" s="96"/>
      <c r="AR90" s="95"/>
      <c r="AS90" s="86"/>
      <c r="AT90" s="88"/>
      <c r="AU90" s="86"/>
      <c r="AV90" s="97"/>
      <c r="AW90" s="96"/>
      <c r="AX90" s="89"/>
      <c r="AY90" s="86"/>
      <c r="AZ90" s="95"/>
      <c r="BA90" s="86"/>
      <c r="BB90" s="95"/>
      <c r="BC90" s="86"/>
      <c r="BD90" s="95"/>
      <c r="BE90" s="86"/>
      <c r="BF90" s="90"/>
      <c r="BG90" s="86"/>
      <c r="BH90" s="90">
        <v>1</v>
      </c>
      <c r="BI90" s="86">
        <v>1.004</v>
      </c>
      <c r="BJ90" s="95"/>
      <c r="BK90" s="86"/>
      <c r="BL90" s="90"/>
      <c r="BM90" s="86"/>
      <c r="BN90" s="90"/>
      <c r="BO90" s="86"/>
      <c r="BP90" s="98">
        <f t="shared" si="7"/>
        <v>0</v>
      </c>
      <c r="BQ90" s="99">
        <f t="shared" si="8"/>
        <v>1.004</v>
      </c>
      <c r="BR90" s="100">
        <f t="shared" si="9"/>
        <v>0</v>
      </c>
      <c r="BS90" s="101">
        <f t="shared" si="10"/>
        <v>1.004</v>
      </c>
      <c r="BU90" s="11">
        <f t="shared" si="11"/>
        <v>19.610669999999999</v>
      </c>
    </row>
    <row r="91" spans="1:73" ht="22.5" customHeight="1" x14ac:dyDescent="0.3">
      <c r="A91" s="58">
        <f t="shared" si="12"/>
        <v>83</v>
      </c>
      <c r="B91" s="63" t="s">
        <v>105</v>
      </c>
      <c r="C91" s="193">
        <v>31.016400000000001</v>
      </c>
      <c r="D91" s="194">
        <v>31.655819999999999</v>
      </c>
      <c r="E91" s="85"/>
      <c r="F91" s="86"/>
      <c r="G91" s="87"/>
      <c r="H91" s="85"/>
      <c r="I91" s="86"/>
      <c r="J91" s="85"/>
      <c r="K91" s="88"/>
      <c r="L91" s="86"/>
      <c r="M91" s="89"/>
      <c r="N91" s="86"/>
      <c r="O91" s="85"/>
      <c r="P91" s="86"/>
      <c r="Q91" s="90"/>
      <c r="R91" s="86"/>
      <c r="S91" s="85"/>
      <c r="T91" s="88"/>
      <c r="U91" s="86"/>
      <c r="V91" s="85"/>
      <c r="W91" s="86"/>
      <c r="X91" s="85"/>
      <c r="Y91" s="86"/>
      <c r="Z91" s="85"/>
      <c r="AA91" s="91"/>
      <c r="AB91" s="85"/>
      <c r="AC91" s="86"/>
      <c r="AD91" s="85"/>
      <c r="AE91" s="86"/>
      <c r="AF91" s="92">
        <v>1</v>
      </c>
      <c r="AG91" s="86">
        <v>0.76746999999999999</v>
      </c>
      <c r="AH91" s="92"/>
      <c r="AI91" s="86"/>
      <c r="AJ91" s="93"/>
      <c r="AK91" s="94"/>
      <c r="AL91" s="95"/>
      <c r="AM91" s="96"/>
      <c r="AN91" s="96"/>
      <c r="AO91" s="92"/>
      <c r="AP91" s="86"/>
      <c r="AQ91" s="96"/>
      <c r="AR91" s="95"/>
      <c r="AS91" s="86"/>
      <c r="AT91" s="88"/>
      <c r="AU91" s="86"/>
      <c r="AV91" s="97"/>
      <c r="AW91" s="96">
        <v>10.445</v>
      </c>
      <c r="AX91" s="89"/>
      <c r="AY91" s="86"/>
      <c r="AZ91" s="95"/>
      <c r="BA91" s="86"/>
      <c r="BB91" s="95"/>
      <c r="BC91" s="86"/>
      <c r="BD91" s="95"/>
      <c r="BE91" s="86"/>
      <c r="BF91" s="90"/>
      <c r="BG91" s="86"/>
      <c r="BH91" s="90">
        <v>3</v>
      </c>
      <c r="BI91" s="86">
        <v>5.4350000000000005</v>
      </c>
      <c r="BJ91" s="95"/>
      <c r="BK91" s="86"/>
      <c r="BL91" s="90"/>
      <c r="BM91" s="86"/>
      <c r="BN91" s="90"/>
      <c r="BO91" s="86"/>
      <c r="BP91" s="98">
        <f t="shared" si="7"/>
        <v>11.21247</v>
      </c>
      <c r="BQ91" s="99">
        <f t="shared" si="8"/>
        <v>5.4350000000000005</v>
      </c>
      <c r="BR91" s="100">
        <f t="shared" si="9"/>
        <v>0</v>
      </c>
      <c r="BS91" s="101">
        <f t="shared" si="10"/>
        <v>16.647469999999998</v>
      </c>
      <c r="BU91" s="11">
        <f t="shared" si="11"/>
        <v>15.00835</v>
      </c>
    </row>
    <row r="92" spans="1:73" ht="18.75" customHeight="1" x14ac:dyDescent="0.3">
      <c r="A92" s="58">
        <f t="shared" si="12"/>
        <v>84</v>
      </c>
      <c r="B92" s="63" t="s">
        <v>106</v>
      </c>
      <c r="C92" s="193">
        <v>244.27122</v>
      </c>
      <c r="D92" s="194">
        <v>239.94982999999999</v>
      </c>
      <c r="E92" s="85"/>
      <c r="F92" s="86"/>
      <c r="G92" s="87"/>
      <c r="H92" s="85"/>
      <c r="I92" s="86"/>
      <c r="J92" s="85"/>
      <c r="K92" s="88"/>
      <c r="L92" s="86"/>
      <c r="M92" s="89"/>
      <c r="N92" s="86"/>
      <c r="O92" s="85"/>
      <c r="P92" s="86"/>
      <c r="Q92" s="90"/>
      <c r="R92" s="86"/>
      <c r="S92" s="85"/>
      <c r="T92" s="88"/>
      <c r="U92" s="86"/>
      <c r="V92" s="85"/>
      <c r="W92" s="86"/>
      <c r="X92" s="85"/>
      <c r="Y92" s="86"/>
      <c r="Z92" s="85"/>
      <c r="AA92" s="91"/>
      <c r="AB92" s="85"/>
      <c r="AC92" s="86"/>
      <c r="AD92" s="85"/>
      <c r="AE92" s="86"/>
      <c r="AF92" s="92">
        <v>2</v>
      </c>
      <c r="AG92" s="86">
        <v>9.6695700000000002</v>
      </c>
      <c r="AH92" s="92"/>
      <c r="AI92" s="86"/>
      <c r="AJ92" s="93"/>
      <c r="AK92" s="94"/>
      <c r="AL92" s="95"/>
      <c r="AM92" s="96"/>
      <c r="AN92" s="96"/>
      <c r="AO92" s="92"/>
      <c r="AP92" s="86"/>
      <c r="AQ92" s="96"/>
      <c r="AR92" s="95"/>
      <c r="AS92" s="86"/>
      <c r="AT92" s="88"/>
      <c r="AU92" s="86"/>
      <c r="AV92" s="97"/>
      <c r="AW92" s="96">
        <v>8.5660000000000007</v>
      </c>
      <c r="AX92" s="89">
        <v>3.0000000000000001E-3</v>
      </c>
      <c r="AY92" s="86">
        <v>11.63517</v>
      </c>
      <c r="AZ92" s="95"/>
      <c r="BA92" s="86"/>
      <c r="BB92" s="95"/>
      <c r="BC92" s="86"/>
      <c r="BD92" s="95"/>
      <c r="BE92" s="86"/>
      <c r="BF92" s="90"/>
      <c r="BG92" s="86"/>
      <c r="BH92" s="90">
        <v>3</v>
      </c>
      <c r="BI92" s="86">
        <v>2.8610000000000002</v>
      </c>
      <c r="BJ92" s="95"/>
      <c r="BK92" s="86"/>
      <c r="BL92" s="90"/>
      <c r="BM92" s="86"/>
      <c r="BN92" s="90">
        <v>1</v>
      </c>
      <c r="BO92" s="86">
        <v>4.5374699999999999</v>
      </c>
      <c r="BP92" s="98">
        <f t="shared" si="7"/>
        <v>18.235570000000003</v>
      </c>
      <c r="BQ92" s="99">
        <f t="shared" si="8"/>
        <v>14.496170000000001</v>
      </c>
      <c r="BR92" s="100">
        <f t="shared" si="9"/>
        <v>4.5374699999999999</v>
      </c>
      <c r="BS92" s="101">
        <f t="shared" si="10"/>
        <v>37.269210000000001</v>
      </c>
      <c r="BU92" s="11">
        <f t="shared" si="11"/>
        <v>202.68061999999998</v>
      </c>
    </row>
    <row r="93" spans="1:73" ht="18.75" customHeight="1" x14ac:dyDescent="0.3">
      <c r="A93" s="58">
        <f t="shared" si="12"/>
        <v>85</v>
      </c>
      <c r="B93" s="63" t="s">
        <v>107</v>
      </c>
      <c r="C93" s="193">
        <v>219.14208000000002</v>
      </c>
      <c r="D93" s="194">
        <v>216.24879999999999</v>
      </c>
      <c r="E93" s="85"/>
      <c r="F93" s="86"/>
      <c r="G93" s="87"/>
      <c r="H93" s="85"/>
      <c r="I93" s="86"/>
      <c r="J93" s="85"/>
      <c r="K93" s="88"/>
      <c r="L93" s="86"/>
      <c r="M93" s="89"/>
      <c r="N93" s="86"/>
      <c r="O93" s="85"/>
      <c r="P93" s="86"/>
      <c r="Q93" s="90"/>
      <c r="R93" s="86"/>
      <c r="S93" s="85"/>
      <c r="T93" s="88"/>
      <c r="U93" s="86"/>
      <c r="V93" s="85"/>
      <c r="W93" s="86"/>
      <c r="X93" s="85"/>
      <c r="Y93" s="86"/>
      <c r="Z93" s="85">
        <v>4</v>
      </c>
      <c r="AA93" s="91">
        <v>4.3250000000000002</v>
      </c>
      <c r="AB93" s="85"/>
      <c r="AC93" s="86"/>
      <c r="AD93" s="85"/>
      <c r="AE93" s="86"/>
      <c r="AF93" s="92"/>
      <c r="AG93" s="86"/>
      <c r="AH93" s="92"/>
      <c r="AI93" s="86"/>
      <c r="AJ93" s="93"/>
      <c r="AK93" s="94"/>
      <c r="AL93" s="95"/>
      <c r="AM93" s="96"/>
      <c r="AN93" s="96"/>
      <c r="AO93" s="92"/>
      <c r="AP93" s="86"/>
      <c r="AQ93" s="96"/>
      <c r="AR93" s="95"/>
      <c r="AS93" s="86"/>
      <c r="AT93" s="88"/>
      <c r="AU93" s="86"/>
      <c r="AV93" s="97"/>
      <c r="AW93" s="96">
        <v>61.03</v>
      </c>
      <c r="AX93" s="89"/>
      <c r="AY93" s="86"/>
      <c r="AZ93" s="95"/>
      <c r="BA93" s="86"/>
      <c r="BB93" s="95"/>
      <c r="BC93" s="86"/>
      <c r="BD93" s="95"/>
      <c r="BE93" s="86"/>
      <c r="BF93" s="90"/>
      <c r="BG93" s="86"/>
      <c r="BH93" s="90">
        <v>3</v>
      </c>
      <c r="BI93" s="86">
        <v>2.8140000000000001</v>
      </c>
      <c r="BJ93" s="95"/>
      <c r="BK93" s="86"/>
      <c r="BL93" s="90">
        <v>26</v>
      </c>
      <c r="BM93" s="86">
        <v>56.012999999999998</v>
      </c>
      <c r="BN93" s="90"/>
      <c r="BO93" s="86"/>
      <c r="BP93" s="98">
        <f t="shared" si="7"/>
        <v>65.355000000000004</v>
      </c>
      <c r="BQ93" s="99">
        <f t="shared" si="8"/>
        <v>2.8140000000000001</v>
      </c>
      <c r="BR93" s="100">
        <f t="shared" si="9"/>
        <v>56.012999999999998</v>
      </c>
      <c r="BS93" s="101">
        <f t="shared" si="10"/>
        <v>124.18200000000002</v>
      </c>
      <c r="BU93" s="11">
        <f t="shared" si="11"/>
        <v>92.066799999999972</v>
      </c>
    </row>
    <row r="94" spans="1:73" ht="18.75" customHeight="1" x14ac:dyDescent="0.3">
      <c r="A94" s="58">
        <f t="shared" si="12"/>
        <v>86</v>
      </c>
      <c r="B94" s="63" t="s">
        <v>108</v>
      </c>
      <c r="C94" s="193">
        <v>243.04896000000002</v>
      </c>
      <c r="D94" s="194">
        <v>239.40105</v>
      </c>
      <c r="E94" s="85">
        <v>0.01</v>
      </c>
      <c r="F94" s="86">
        <v>3.8929999999999998</v>
      </c>
      <c r="G94" s="87"/>
      <c r="H94" s="85">
        <v>0.127</v>
      </c>
      <c r="I94" s="86">
        <v>70.022000000000006</v>
      </c>
      <c r="J94" s="85"/>
      <c r="K94" s="88"/>
      <c r="L94" s="86"/>
      <c r="M94" s="89"/>
      <c r="N94" s="86"/>
      <c r="O94" s="85"/>
      <c r="P94" s="86"/>
      <c r="Q94" s="90"/>
      <c r="R94" s="86"/>
      <c r="S94" s="85">
        <v>0.24</v>
      </c>
      <c r="T94" s="88">
        <v>4</v>
      </c>
      <c r="U94" s="86">
        <v>551.54600000000005</v>
      </c>
      <c r="V94" s="85"/>
      <c r="W94" s="86"/>
      <c r="X94" s="85"/>
      <c r="Y94" s="86"/>
      <c r="Z94" s="85"/>
      <c r="AA94" s="91"/>
      <c r="AB94" s="85"/>
      <c r="AC94" s="86"/>
      <c r="AD94" s="85"/>
      <c r="AE94" s="86"/>
      <c r="AF94" s="92">
        <v>1</v>
      </c>
      <c r="AG94" s="86">
        <v>6.4451900000000002</v>
      </c>
      <c r="AH94" s="92"/>
      <c r="AI94" s="86"/>
      <c r="AJ94" s="93"/>
      <c r="AK94" s="94"/>
      <c r="AL94" s="95"/>
      <c r="AM94" s="96"/>
      <c r="AN94" s="96"/>
      <c r="AO94" s="92"/>
      <c r="AP94" s="86"/>
      <c r="AQ94" s="96"/>
      <c r="AR94" s="95"/>
      <c r="AS94" s="86"/>
      <c r="AT94" s="88"/>
      <c r="AU94" s="86"/>
      <c r="AV94" s="97"/>
      <c r="AW94" s="96">
        <v>44.267000000000003</v>
      </c>
      <c r="AX94" s="89"/>
      <c r="AY94" s="86"/>
      <c r="AZ94" s="95">
        <v>2E-3</v>
      </c>
      <c r="BA94" s="86">
        <v>8.2899999999999991</v>
      </c>
      <c r="BB94" s="95"/>
      <c r="BC94" s="86"/>
      <c r="BD94" s="95"/>
      <c r="BE94" s="86"/>
      <c r="BF94" s="90"/>
      <c r="BG94" s="86"/>
      <c r="BH94" s="90">
        <v>2</v>
      </c>
      <c r="BI94" s="86">
        <v>2.1520000000000001</v>
      </c>
      <c r="BJ94" s="95"/>
      <c r="BK94" s="86"/>
      <c r="BL94" s="90">
        <v>5</v>
      </c>
      <c r="BM94" s="86">
        <v>4.5309999999999997</v>
      </c>
      <c r="BN94" s="90"/>
      <c r="BO94" s="86"/>
      <c r="BP94" s="98">
        <f t="shared" si="7"/>
        <v>676.17319000000009</v>
      </c>
      <c r="BQ94" s="99">
        <f t="shared" si="8"/>
        <v>10.442</v>
      </c>
      <c r="BR94" s="100">
        <f t="shared" si="9"/>
        <v>4.5309999999999997</v>
      </c>
      <c r="BS94" s="101">
        <f t="shared" si="10"/>
        <v>691.14619000000005</v>
      </c>
      <c r="BU94" s="11">
        <f t="shared" si="11"/>
        <v>-451.74514000000005</v>
      </c>
    </row>
    <row r="95" spans="1:73" ht="18.75" customHeight="1" x14ac:dyDescent="0.3">
      <c r="A95" s="58">
        <f t="shared" si="12"/>
        <v>87</v>
      </c>
      <c r="B95" s="63" t="s">
        <v>109</v>
      </c>
      <c r="C95" s="193">
        <v>242.28504000000001</v>
      </c>
      <c r="D95" s="194">
        <v>248.47342999999998</v>
      </c>
      <c r="E95" s="85"/>
      <c r="F95" s="86"/>
      <c r="G95" s="87"/>
      <c r="H95" s="85"/>
      <c r="I95" s="86"/>
      <c r="J95" s="85"/>
      <c r="K95" s="88"/>
      <c r="L95" s="86"/>
      <c r="M95" s="89"/>
      <c r="N95" s="86"/>
      <c r="O95" s="85"/>
      <c r="P95" s="86"/>
      <c r="Q95" s="90"/>
      <c r="R95" s="86"/>
      <c r="S95" s="85"/>
      <c r="T95" s="88"/>
      <c r="U95" s="86"/>
      <c r="V95" s="85"/>
      <c r="W95" s="86"/>
      <c r="X95" s="85">
        <v>1.2800000000000001E-3</v>
      </c>
      <c r="Y95" s="86">
        <v>1.8360000000000001</v>
      </c>
      <c r="Z95" s="85"/>
      <c r="AA95" s="91"/>
      <c r="AB95" s="85"/>
      <c r="AC95" s="86"/>
      <c r="AD95" s="85"/>
      <c r="AE95" s="86"/>
      <c r="AF95" s="92"/>
      <c r="AG95" s="86"/>
      <c r="AH95" s="92"/>
      <c r="AI95" s="86"/>
      <c r="AJ95" s="93"/>
      <c r="AK95" s="94"/>
      <c r="AL95" s="95"/>
      <c r="AM95" s="96"/>
      <c r="AN95" s="96"/>
      <c r="AO95" s="92"/>
      <c r="AP95" s="86"/>
      <c r="AQ95" s="96"/>
      <c r="AR95" s="95"/>
      <c r="AS95" s="86"/>
      <c r="AT95" s="88"/>
      <c r="AU95" s="86"/>
      <c r="AV95" s="97"/>
      <c r="AW95" s="96">
        <v>60.396000000000008</v>
      </c>
      <c r="AX95" s="89"/>
      <c r="AY95" s="86"/>
      <c r="AZ95" s="95"/>
      <c r="BA95" s="86"/>
      <c r="BB95" s="95">
        <v>4.1500000000000002E-2</v>
      </c>
      <c r="BC95" s="86">
        <v>131.71850000000001</v>
      </c>
      <c r="BD95" s="95"/>
      <c r="BE95" s="86"/>
      <c r="BF95" s="90">
        <v>1</v>
      </c>
      <c r="BG95" s="86">
        <v>2.6585399999999999</v>
      </c>
      <c r="BH95" s="90">
        <v>6</v>
      </c>
      <c r="BI95" s="86">
        <v>6.2329999999999997</v>
      </c>
      <c r="BJ95" s="95"/>
      <c r="BK95" s="86"/>
      <c r="BL95" s="90">
        <v>3</v>
      </c>
      <c r="BM95" s="86">
        <v>3.0529999999999999</v>
      </c>
      <c r="BN95" s="90">
        <v>1</v>
      </c>
      <c r="BO95" s="86">
        <v>4.3780000000000001</v>
      </c>
      <c r="BP95" s="98">
        <f t="shared" si="7"/>
        <v>62.232000000000006</v>
      </c>
      <c r="BQ95" s="99">
        <f t="shared" si="8"/>
        <v>140.61004</v>
      </c>
      <c r="BR95" s="100">
        <f t="shared" si="9"/>
        <v>7.431</v>
      </c>
      <c r="BS95" s="101">
        <f t="shared" si="10"/>
        <v>210.27304000000001</v>
      </c>
      <c r="BU95" s="11">
        <f t="shared" si="11"/>
        <v>38.20038999999997</v>
      </c>
    </row>
    <row r="96" spans="1:73" ht="18.75" customHeight="1" x14ac:dyDescent="0.3">
      <c r="A96" s="58">
        <f t="shared" si="12"/>
        <v>88</v>
      </c>
      <c r="B96" s="63" t="s">
        <v>110</v>
      </c>
      <c r="C96" s="193">
        <v>268.52166000000005</v>
      </c>
      <c r="D96" s="194">
        <v>260.93265000000002</v>
      </c>
      <c r="E96" s="85"/>
      <c r="F96" s="86"/>
      <c r="G96" s="87"/>
      <c r="H96" s="85"/>
      <c r="I96" s="86"/>
      <c r="J96" s="85"/>
      <c r="K96" s="88"/>
      <c r="L96" s="86"/>
      <c r="M96" s="89"/>
      <c r="N96" s="86"/>
      <c r="O96" s="85"/>
      <c r="P96" s="86"/>
      <c r="Q96" s="90"/>
      <c r="R96" s="86"/>
      <c r="S96" s="85"/>
      <c r="T96" s="88"/>
      <c r="U96" s="86"/>
      <c r="V96" s="85"/>
      <c r="W96" s="86"/>
      <c r="X96" s="85"/>
      <c r="Y96" s="86"/>
      <c r="Z96" s="85"/>
      <c r="AA96" s="91"/>
      <c r="AB96" s="85"/>
      <c r="AC96" s="86"/>
      <c r="AD96" s="85"/>
      <c r="AE96" s="86"/>
      <c r="AF96" s="92">
        <v>1</v>
      </c>
      <c r="AG96" s="86">
        <v>1.1706300000000001</v>
      </c>
      <c r="AH96" s="92"/>
      <c r="AI96" s="86"/>
      <c r="AJ96" s="93"/>
      <c r="AK96" s="94"/>
      <c r="AL96" s="95"/>
      <c r="AM96" s="96"/>
      <c r="AN96" s="96"/>
      <c r="AO96" s="92"/>
      <c r="AP96" s="86"/>
      <c r="AQ96" s="96"/>
      <c r="AR96" s="95"/>
      <c r="AS96" s="86"/>
      <c r="AT96" s="88"/>
      <c r="AU96" s="86"/>
      <c r="AV96" s="97"/>
      <c r="AW96" s="96">
        <v>6.1520000000000001</v>
      </c>
      <c r="AX96" s="89"/>
      <c r="AY96" s="86"/>
      <c r="AZ96" s="95">
        <v>2E-3</v>
      </c>
      <c r="BA96" s="86">
        <v>3.794</v>
      </c>
      <c r="BB96" s="95"/>
      <c r="BC96" s="86"/>
      <c r="BD96" s="95"/>
      <c r="BE96" s="86"/>
      <c r="BF96" s="90"/>
      <c r="BG96" s="86"/>
      <c r="BH96" s="90">
        <v>6</v>
      </c>
      <c r="BI96" s="86">
        <v>5.6989999999999998</v>
      </c>
      <c r="BJ96" s="95"/>
      <c r="BK96" s="86"/>
      <c r="BL96" s="90">
        <v>1</v>
      </c>
      <c r="BM96" s="86">
        <v>0.97499999999999998</v>
      </c>
      <c r="BN96" s="90"/>
      <c r="BO96" s="86"/>
      <c r="BP96" s="98">
        <f t="shared" si="7"/>
        <v>7.3226300000000002</v>
      </c>
      <c r="BQ96" s="99">
        <f t="shared" si="8"/>
        <v>9.4930000000000003</v>
      </c>
      <c r="BR96" s="100">
        <f t="shared" si="9"/>
        <v>0.97499999999999998</v>
      </c>
      <c r="BS96" s="101">
        <f t="shared" si="10"/>
        <v>17.79063</v>
      </c>
      <c r="BU96" s="11">
        <f t="shared" si="11"/>
        <v>243.14202000000003</v>
      </c>
    </row>
    <row r="97" spans="1:73" ht="18.75" customHeight="1" x14ac:dyDescent="0.3">
      <c r="A97" s="58">
        <f t="shared" si="12"/>
        <v>89</v>
      </c>
      <c r="B97" s="63" t="s">
        <v>111</v>
      </c>
      <c r="C97" s="193">
        <v>264.59706</v>
      </c>
      <c r="D97" s="194">
        <v>273.83244999999999</v>
      </c>
      <c r="E97" s="85"/>
      <c r="F97" s="86"/>
      <c r="G97" s="87"/>
      <c r="H97" s="85">
        <v>0.13700000000000001</v>
      </c>
      <c r="I97" s="86">
        <v>132.68799999999999</v>
      </c>
      <c r="J97" s="85"/>
      <c r="K97" s="88"/>
      <c r="L97" s="86"/>
      <c r="M97" s="89"/>
      <c r="N97" s="86"/>
      <c r="O97" s="85"/>
      <c r="P97" s="86"/>
      <c r="Q97" s="90"/>
      <c r="R97" s="86"/>
      <c r="S97" s="85">
        <v>0.28000000000000003</v>
      </c>
      <c r="T97" s="88">
        <v>4</v>
      </c>
      <c r="U97" s="86">
        <v>735.43599999999992</v>
      </c>
      <c r="V97" s="85"/>
      <c r="W97" s="86"/>
      <c r="X97" s="85">
        <v>1.5900000000000001E-3</v>
      </c>
      <c r="Y97" s="86">
        <v>2.3876900000000001</v>
      </c>
      <c r="Z97" s="85"/>
      <c r="AA97" s="91"/>
      <c r="AB97" s="85"/>
      <c r="AC97" s="86"/>
      <c r="AD97" s="85"/>
      <c r="AE97" s="86"/>
      <c r="AF97" s="92">
        <v>2</v>
      </c>
      <c r="AG97" s="86">
        <v>6.0517799999999999</v>
      </c>
      <c r="AH97" s="92"/>
      <c r="AI97" s="86"/>
      <c r="AJ97" s="93"/>
      <c r="AK97" s="94"/>
      <c r="AL97" s="95"/>
      <c r="AM97" s="96"/>
      <c r="AN97" s="96"/>
      <c r="AO97" s="92"/>
      <c r="AP97" s="86"/>
      <c r="AQ97" s="96"/>
      <c r="AR97" s="95"/>
      <c r="AS97" s="86"/>
      <c r="AT97" s="88">
        <v>20</v>
      </c>
      <c r="AU97" s="86">
        <v>13.369</v>
      </c>
      <c r="AV97" s="97"/>
      <c r="AW97" s="96">
        <v>20.350000000000001</v>
      </c>
      <c r="AX97" s="89"/>
      <c r="AY97" s="86"/>
      <c r="AZ97" s="95">
        <v>4.0000000000000001E-3</v>
      </c>
      <c r="BA97" s="86">
        <v>9.0773299999999999</v>
      </c>
      <c r="BB97" s="95">
        <v>1E-3</v>
      </c>
      <c r="BC97" s="86">
        <v>1.51925</v>
      </c>
      <c r="BD97" s="95">
        <v>2.07E-2</v>
      </c>
      <c r="BE97" s="86">
        <v>52.26126</v>
      </c>
      <c r="BF97" s="90"/>
      <c r="BG97" s="86"/>
      <c r="BH97" s="90">
        <v>3</v>
      </c>
      <c r="BI97" s="86">
        <v>4.7080000000000002</v>
      </c>
      <c r="BJ97" s="95"/>
      <c r="BK97" s="86"/>
      <c r="BL97" s="90"/>
      <c r="BM97" s="86"/>
      <c r="BN97" s="90"/>
      <c r="BO97" s="86"/>
      <c r="BP97" s="98">
        <f t="shared" si="7"/>
        <v>910.28246999999999</v>
      </c>
      <c r="BQ97" s="99">
        <f t="shared" si="8"/>
        <v>67.565839999999994</v>
      </c>
      <c r="BR97" s="100">
        <f t="shared" si="9"/>
        <v>0</v>
      </c>
      <c r="BS97" s="101">
        <f t="shared" si="10"/>
        <v>977.84830999999997</v>
      </c>
      <c r="BU97" s="11">
        <f t="shared" si="11"/>
        <v>-704.01585999999998</v>
      </c>
    </row>
    <row r="98" spans="1:73" ht="20.25" customHeight="1" x14ac:dyDescent="0.3">
      <c r="A98" s="58">
        <f t="shared" si="12"/>
        <v>90</v>
      </c>
      <c r="B98" s="63" t="s">
        <v>112</v>
      </c>
      <c r="C98" s="193">
        <v>74.004540000000006</v>
      </c>
      <c r="D98" s="194">
        <v>72.586799999999997</v>
      </c>
      <c r="E98" s="85">
        <v>4.0000000000000001E-3</v>
      </c>
      <c r="F98" s="86">
        <v>0.90300000000000002</v>
      </c>
      <c r="G98" s="87"/>
      <c r="H98" s="85"/>
      <c r="I98" s="86"/>
      <c r="J98" s="85"/>
      <c r="K98" s="88"/>
      <c r="L98" s="86"/>
      <c r="M98" s="89"/>
      <c r="N98" s="86"/>
      <c r="O98" s="85"/>
      <c r="P98" s="86"/>
      <c r="Q98" s="90"/>
      <c r="R98" s="86"/>
      <c r="S98" s="85"/>
      <c r="T98" s="88"/>
      <c r="U98" s="86"/>
      <c r="V98" s="85"/>
      <c r="W98" s="86"/>
      <c r="X98" s="85"/>
      <c r="Y98" s="86"/>
      <c r="Z98" s="85"/>
      <c r="AA98" s="91"/>
      <c r="AB98" s="85"/>
      <c r="AC98" s="86"/>
      <c r="AD98" s="85"/>
      <c r="AE98" s="86"/>
      <c r="AF98" s="92"/>
      <c r="AG98" s="86"/>
      <c r="AH98" s="92"/>
      <c r="AI98" s="86"/>
      <c r="AJ98" s="93"/>
      <c r="AK98" s="94"/>
      <c r="AL98" s="95"/>
      <c r="AM98" s="96"/>
      <c r="AN98" s="96"/>
      <c r="AO98" s="92"/>
      <c r="AP98" s="86"/>
      <c r="AQ98" s="96"/>
      <c r="AR98" s="95"/>
      <c r="AS98" s="86"/>
      <c r="AT98" s="88"/>
      <c r="AU98" s="86"/>
      <c r="AV98" s="97"/>
      <c r="AW98" s="96">
        <v>7.0310000000000006</v>
      </c>
      <c r="AX98" s="89"/>
      <c r="AY98" s="86"/>
      <c r="AZ98" s="95"/>
      <c r="BA98" s="86"/>
      <c r="BB98" s="95">
        <v>1.4E-2</v>
      </c>
      <c r="BC98" s="86">
        <v>35.374000000000002</v>
      </c>
      <c r="BD98" s="95"/>
      <c r="BE98" s="86"/>
      <c r="BF98" s="90"/>
      <c r="BG98" s="86"/>
      <c r="BH98" s="90">
        <v>1</v>
      </c>
      <c r="BI98" s="86">
        <v>1.083</v>
      </c>
      <c r="BJ98" s="95"/>
      <c r="BK98" s="86"/>
      <c r="BL98" s="90"/>
      <c r="BM98" s="86"/>
      <c r="BN98" s="90"/>
      <c r="BO98" s="86"/>
      <c r="BP98" s="98">
        <f t="shared" si="7"/>
        <v>7.9340000000000011</v>
      </c>
      <c r="BQ98" s="99">
        <f t="shared" si="8"/>
        <v>36.457000000000001</v>
      </c>
      <c r="BR98" s="100">
        <f t="shared" si="9"/>
        <v>0</v>
      </c>
      <c r="BS98" s="101">
        <f t="shared" si="10"/>
        <v>44.391000000000005</v>
      </c>
      <c r="BU98" s="11">
        <f t="shared" si="11"/>
        <v>28.195799999999991</v>
      </c>
    </row>
    <row r="99" spans="1:73" ht="18.75" customHeight="1" x14ac:dyDescent="0.3">
      <c r="A99" s="58">
        <f t="shared" si="12"/>
        <v>91</v>
      </c>
      <c r="B99" s="63" t="s">
        <v>113</v>
      </c>
      <c r="C99" s="193">
        <v>156.12096</v>
      </c>
      <c r="D99" s="194">
        <v>155.36821000000003</v>
      </c>
      <c r="E99" s="85"/>
      <c r="F99" s="86"/>
      <c r="G99" s="87"/>
      <c r="H99" s="85"/>
      <c r="I99" s="86"/>
      <c r="J99" s="85"/>
      <c r="K99" s="88"/>
      <c r="L99" s="86"/>
      <c r="M99" s="89"/>
      <c r="N99" s="86"/>
      <c r="O99" s="85"/>
      <c r="P99" s="86"/>
      <c r="Q99" s="90"/>
      <c r="R99" s="86"/>
      <c r="S99" s="85"/>
      <c r="T99" s="88"/>
      <c r="U99" s="86"/>
      <c r="V99" s="85"/>
      <c r="W99" s="86"/>
      <c r="X99" s="85"/>
      <c r="Y99" s="86"/>
      <c r="Z99" s="85"/>
      <c r="AA99" s="91"/>
      <c r="AB99" s="85"/>
      <c r="AC99" s="86"/>
      <c r="AD99" s="85"/>
      <c r="AE99" s="86"/>
      <c r="AF99" s="92"/>
      <c r="AG99" s="86"/>
      <c r="AH99" s="92"/>
      <c r="AI99" s="86"/>
      <c r="AJ99" s="93"/>
      <c r="AK99" s="94"/>
      <c r="AL99" s="95"/>
      <c r="AM99" s="96"/>
      <c r="AN99" s="96"/>
      <c r="AO99" s="92"/>
      <c r="AP99" s="86"/>
      <c r="AQ99" s="96"/>
      <c r="AR99" s="95"/>
      <c r="AS99" s="86"/>
      <c r="AT99" s="88"/>
      <c r="AU99" s="86"/>
      <c r="AV99" s="97"/>
      <c r="AW99" s="96">
        <v>3.0920000000000001</v>
      </c>
      <c r="AX99" s="89"/>
      <c r="AY99" s="86"/>
      <c r="AZ99" s="95">
        <v>2E-3</v>
      </c>
      <c r="BA99" s="86">
        <v>5.2789999999999999</v>
      </c>
      <c r="BB99" s="95"/>
      <c r="BC99" s="86"/>
      <c r="BD99" s="95"/>
      <c r="BE99" s="86"/>
      <c r="BF99" s="90"/>
      <c r="BG99" s="86"/>
      <c r="BH99" s="90">
        <v>4</v>
      </c>
      <c r="BI99" s="86">
        <v>4.1240000000000006</v>
      </c>
      <c r="BJ99" s="95"/>
      <c r="BK99" s="86"/>
      <c r="BL99" s="90"/>
      <c r="BM99" s="86"/>
      <c r="BN99" s="90"/>
      <c r="BO99" s="86"/>
      <c r="BP99" s="98">
        <f t="shared" si="7"/>
        <v>3.0920000000000001</v>
      </c>
      <c r="BQ99" s="99">
        <f t="shared" si="8"/>
        <v>9.4030000000000005</v>
      </c>
      <c r="BR99" s="100">
        <f t="shared" si="9"/>
        <v>0</v>
      </c>
      <c r="BS99" s="101">
        <f t="shared" si="10"/>
        <v>12.495000000000001</v>
      </c>
      <c r="BU99" s="11">
        <f t="shared" si="11"/>
        <v>142.87321000000003</v>
      </c>
    </row>
    <row r="100" spans="1:73" ht="18.75" customHeight="1" x14ac:dyDescent="0.3">
      <c r="A100" s="58">
        <f t="shared" si="12"/>
        <v>92</v>
      </c>
      <c r="B100" s="63" t="s">
        <v>114</v>
      </c>
      <c r="C100" s="193">
        <v>218.76436999999999</v>
      </c>
      <c r="D100" s="194">
        <v>216.15926000000002</v>
      </c>
      <c r="E100" s="85"/>
      <c r="F100" s="86"/>
      <c r="G100" s="87"/>
      <c r="H100" s="85">
        <v>0.185</v>
      </c>
      <c r="I100" s="86">
        <v>78.080259999999996</v>
      </c>
      <c r="J100" s="85"/>
      <c r="K100" s="88"/>
      <c r="L100" s="86"/>
      <c r="M100" s="89"/>
      <c r="N100" s="86"/>
      <c r="O100" s="85"/>
      <c r="P100" s="86"/>
      <c r="Q100" s="90"/>
      <c r="R100" s="86"/>
      <c r="S100" s="85">
        <v>0.37929999999999997</v>
      </c>
      <c r="T100" s="88">
        <v>4</v>
      </c>
      <c r="U100" s="86">
        <v>728.04611</v>
      </c>
      <c r="V100" s="85"/>
      <c r="W100" s="86"/>
      <c r="X100" s="85">
        <v>6.4999999999999997E-3</v>
      </c>
      <c r="Y100" s="86">
        <v>8.7564200000000003</v>
      </c>
      <c r="Z100" s="85"/>
      <c r="AA100" s="91"/>
      <c r="AB100" s="85"/>
      <c r="AC100" s="86"/>
      <c r="AD100" s="85"/>
      <c r="AE100" s="86"/>
      <c r="AF100" s="92"/>
      <c r="AG100" s="86"/>
      <c r="AH100" s="92"/>
      <c r="AI100" s="86"/>
      <c r="AJ100" s="93">
        <v>16</v>
      </c>
      <c r="AK100" s="94">
        <v>514.48</v>
      </c>
      <c r="AL100" s="95"/>
      <c r="AM100" s="96"/>
      <c r="AN100" s="96"/>
      <c r="AO100" s="92"/>
      <c r="AP100" s="86"/>
      <c r="AQ100" s="96"/>
      <c r="AR100" s="95"/>
      <c r="AS100" s="86"/>
      <c r="AT100" s="88">
        <v>8</v>
      </c>
      <c r="AU100" s="86">
        <v>4.9995200000000004</v>
      </c>
      <c r="AV100" s="97"/>
      <c r="AW100" s="96">
        <v>7.2420000000000009</v>
      </c>
      <c r="AX100" s="89"/>
      <c r="AY100" s="86"/>
      <c r="AZ100" s="95">
        <v>2E-3</v>
      </c>
      <c r="BA100" s="86">
        <v>3.4018299999999999</v>
      </c>
      <c r="BB100" s="95">
        <v>1E-3</v>
      </c>
      <c r="BC100" s="86">
        <v>1.67195</v>
      </c>
      <c r="BD100" s="95"/>
      <c r="BE100" s="86"/>
      <c r="BF100" s="90"/>
      <c r="BG100" s="86"/>
      <c r="BH100" s="90">
        <v>1</v>
      </c>
      <c r="BI100" s="86">
        <v>1.2490000000000001</v>
      </c>
      <c r="BJ100" s="95"/>
      <c r="BK100" s="86"/>
      <c r="BL100" s="90">
        <v>20</v>
      </c>
      <c r="BM100" s="86">
        <v>32.597000000000001</v>
      </c>
      <c r="BN100" s="90"/>
      <c r="BO100" s="86"/>
      <c r="BP100" s="98">
        <f t="shared" si="7"/>
        <v>1341.6043100000002</v>
      </c>
      <c r="BQ100" s="99">
        <f t="shared" si="8"/>
        <v>6.3227799999999998</v>
      </c>
      <c r="BR100" s="100">
        <f t="shared" si="9"/>
        <v>32.597000000000001</v>
      </c>
      <c r="BS100" s="101">
        <f t="shared" si="10"/>
        <v>1380.5240900000001</v>
      </c>
      <c r="BU100" s="11">
        <f t="shared" si="11"/>
        <v>-1164.36483</v>
      </c>
    </row>
    <row r="101" spans="1:73" ht="18.75" customHeight="1" x14ac:dyDescent="0.3">
      <c r="A101" s="58">
        <f t="shared" si="12"/>
        <v>93</v>
      </c>
      <c r="B101" s="63" t="s">
        <v>115</v>
      </c>
      <c r="C101" s="193">
        <v>195.45660000000001</v>
      </c>
      <c r="D101" s="194">
        <v>186.40227000000002</v>
      </c>
      <c r="E101" s="85"/>
      <c r="F101" s="86"/>
      <c r="G101" s="87"/>
      <c r="H101" s="85"/>
      <c r="I101" s="86"/>
      <c r="J101" s="85"/>
      <c r="K101" s="88"/>
      <c r="L101" s="86"/>
      <c r="M101" s="89"/>
      <c r="N101" s="86"/>
      <c r="O101" s="85"/>
      <c r="P101" s="86"/>
      <c r="Q101" s="90"/>
      <c r="R101" s="86"/>
      <c r="S101" s="85"/>
      <c r="T101" s="88"/>
      <c r="U101" s="86"/>
      <c r="V101" s="85"/>
      <c r="W101" s="86"/>
      <c r="X101" s="85"/>
      <c r="Y101" s="86"/>
      <c r="Z101" s="85">
        <v>9</v>
      </c>
      <c r="AA101" s="91">
        <v>6.6853899999999999</v>
      </c>
      <c r="AB101" s="85"/>
      <c r="AC101" s="86"/>
      <c r="AD101" s="85"/>
      <c r="AE101" s="86"/>
      <c r="AF101" s="92"/>
      <c r="AG101" s="86"/>
      <c r="AH101" s="92"/>
      <c r="AI101" s="86"/>
      <c r="AJ101" s="93"/>
      <c r="AK101" s="94"/>
      <c r="AL101" s="95"/>
      <c r="AM101" s="96"/>
      <c r="AN101" s="96"/>
      <c r="AO101" s="92"/>
      <c r="AP101" s="86"/>
      <c r="AQ101" s="96"/>
      <c r="AR101" s="95"/>
      <c r="AS101" s="86"/>
      <c r="AT101" s="88"/>
      <c r="AU101" s="86"/>
      <c r="AV101" s="97"/>
      <c r="AW101" s="96">
        <v>27.806999999999999</v>
      </c>
      <c r="AX101" s="89"/>
      <c r="AY101" s="86"/>
      <c r="AZ101" s="95">
        <v>5.0000000000000001E-3</v>
      </c>
      <c r="BA101" s="86">
        <v>13.891720000000001</v>
      </c>
      <c r="BB101" s="95"/>
      <c r="BC101" s="86"/>
      <c r="BD101" s="95">
        <v>1.2E-2</v>
      </c>
      <c r="BE101" s="86">
        <v>10.72204</v>
      </c>
      <c r="BF101" s="90"/>
      <c r="BG101" s="86"/>
      <c r="BH101" s="90">
        <v>4</v>
      </c>
      <c r="BI101" s="86">
        <v>4.508</v>
      </c>
      <c r="BJ101" s="95"/>
      <c r="BK101" s="86"/>
      <c r="BL101" s="90"/>
      <c r="BM101" s="86"/>
      <c r="BN101" s="90"/>
      <c r="BO101" s="86"/>
      <c r="BP101" s="98">
        <f t="shared" si="7"/>
        <v>34.49239</v>
      </c>
      <c r="BQ101" s="99">
        <f t="shared" si="8"/>
        <v>29.121759999999998</v>
      </c>
      <c r="BR101" s="100">
        <f t="shared" si="9"/>
        <v>0</v>
      </c>
      <c r="BS101" s="101">
        <f t="shared" si="10"/>
        <v>63.614149999999995</v>
      </c>
      <c r="BU101" s="11">
        <f t="shared" si="11"/>
        <v>122.78812000000002</v>
      </c>
    </row>
    <row r="102" spans="1:73" ht="18.75" customHeight="1" x14ac:dyDescent="0.3">
      <c r="A102" s="58">
        <f t="shared" si="12"/>
        <v>94</v>
      </c>
      <c r="B102" s="63" t="s">
        <v>116</v>
      </c>
      <c r="C102" s="193">
        <v>197.70222000000001</v>
      </c>
      <c r="D102" s="194">
        <v>201.91082</v>
      </c>
      <c r="E102" s="85"/>
      <c r="F102" s="86"/>
      <c r="G102" s="87"/>
      <c r="H102" s="85"/>
      <c r="I102" s="86"/>
      <c r="J102" s="85"/>
      <c r="K102" s="88"/>
      <c r="L102" s="86"/>
      <c r="M102" s="89"/>
      <c r="N102" s="86"/>
      <c r="O102" s="85"/>
      <c r="P102" s="86"/>
      <c r="Q102" s="90"/>
      <c r="R102" s="86"/>
      <c r="S102" s="85"/>
      <c r="T102" s="88"/>
      <c r="U102" s="86"/>
      <c r="V102" s="85"/>
      <c r="W102" s="86"/>
      <c r="X102" s="85"/>
      <c r="Y102" s="86"/>
      <c r="Z102" s="85"/>
      <c r="AA102" s="91"/>
      <c r="AB102" s="85"/>
      <c r="AC102" s="86"/>
      <c r="AD102" s="85"/>
      <c r="AE102" s="86"/>
      <c r="AF102" s="92">
        <v>1</v>
      </c>
      <c r="AG102" s="86">
        <v>3.28173</v>
      </c>
      <c r="AH102" s="92"/>
      <c r="AI102" s="86"/>
      <c r="AJ102" s="93"/>
      <c r="AK102" s="94"/>
      <c r="AL102" s="95"/>
      <c r="AM102" s="96"/>
      <c r="AN102" s="96"/>
      <c r="AO102" s="92"/>
      <c r="AP102" s="86"/>
      <c r="AQ102" s="96"/>
      <c r="AR102" s="95"/>
      <c r="AS102" s="86"/>
      <c r="AT102" s="88">
        <v>4</v>
      </c>
      <c r="AU102" s="86">
        <v>11.606</v>
      </c>
      <c r="AV102" s="97"/>
      <c r="AW102" s="96">
        <v>118.52199999999999</v>
      </c>
      <c r="AX102" s="89"/>
      <c r="AY102" s="86"/>
      <c r="AZ102" s="95"/>
      <c r="BA102" s="86"/>
      <c r="BB102" s="95"/>
      <c r="BC102" s="86"/>
      <c r="BD102" s="95"/>
      <c r="BE102" s="86"/>
      <c r="BF102" s="90"/>
      <c r="BG102" s="86"/>
      <c r="BH102" s="90">
        <v>7</v>
      </c>
      <c r="BI102" s="86">
        <v>7.3049999999999997</v>
      </c>
      <c r="BJ102" s="95"/>
      <c r="BK102" s="86"/>
      <c r="BL102" s="90">
        <v>2</v>
      </c>
      <c r="BM102" s="86">
        <v>1.6479999999999999</v>
      </c>
      <c r="BN102" s="90"/>
      <c r="BO102" s="86"/>
      <c r="BP102" s="98">
        <f t="shared" si="7"/>
        <v>133.40973</v>
      </c>
      <c r="BQ102" s="99">
        <f t="shared" si="8"/>
        <v>7.3049999999999997</v>
      </c>
      <c r="BR102" s="100">
        <f t="shared" si="9"/>
        <v>1.6479999999999999</v>
      </c>
      <c r="BS102" s="101">
        <f t="shared" si="10"/>
        <v>142.36273</v>
      </c>
      <c r="BU102" s="11">
        <f t="shared" si="11"/>
        <v>59.548090000000002</v>
      </c>
    </row>
    <row r="103" spans="1:73" ht="18.75" customHeight="1" x14ac:dyDescent="0.3">
      <c r="A103" s="58">
        <f t="shared" si="12"/>
        <v>95</v>
      </c>
      <c r="B103" s="63" t="s">
        <v>117</v>
      </c>
      <c r="C103" s="193">
        <v>258.26375999999999</v>
      </c>
      <c r="D103" s="194">
        <v>256.60151000000002</v>
      </c>
      <c r="E103" s="85"/>
      <c r="F103" s="86"/>
      <c r="G103" s="87"/>
      <c r="H103" s="85">
        <v>2E-3</v>
      </c>
      <c r="I103" s="86">
        <v>3.0960000000000001</v>
      </c>
      <c r="J103" s="85"/>
      <c r="K103" s="88"/>
      <c r="L103" s="86"/>
      <c r="M103" s="89"/>
      <c r="N103" s="86"/>
      <c r="O103" s="85"/>
      <c r="P103" s="86"/>
      <c r="Q103" s="90"/>
      <c r="R103" s="86"/>
      <c r="S103" s="85">
        <v>0.1</v>
      </c>
      <c r="T103" s="88">
        <v>1</v>
      </c>
      <c r="U103" s="86">
        <v>122.37993</v>
      </c>
      <c r="V103" s="85"/>
      <c r="W103" s="86"/>
      <c r="X103" s="85"/>
      <c r="Y103" s="86"/>
      <c r="Z103" s="85"/>
      <c r="AA103" s="91"/>
      <c r="AB103" s="85"/>
      <c r="AC103" s="86"/>
      <c r="AD103" s="85"/>
      <c r="AE103" s="86"/>
      <c r="AF103" s="92">
        <v>1</v>
      </c>
      <c r="AG103" s="86">
        <v>3.335</v>
      </c>
      <c r="AH103" s="92"/>
      <c r="AI103" s="86"/>
      <c r="AJ103" s="93">
        <v>1</v>
      </c>
      <c r="AK103" s="94">
        <v>2.6406800000000001</v>
      </c>
      <c r="AL103" s="95"/>
      <c r="AM103" s="96"/>
      <c r="AN103" s="96"/>
      <c r="AO103" s="92"/>
      <c r="AP103" s="86"/>
      <c r="AQ103" s="96"/>
      <c r="AR103" s="95"/>
      <c r="AS103" s="86"/>
      <c r="AT103" s="88">
        <v>20</v>
      </c>
      <c r="AU103" s="86">
        <v>10.65612</v>
      </c>
      <c r="AV103" s="97"/>
      <c r="AW103" s="96">
        <v>22.481999999999999</v>
      </c>
      <c r="AX103" s="89"/>
      <c r="AY103" s="86"/>
      <c r="AZ103" s="95">
        <v>6.0000000000000001E-3</v>
      </c>
      <c r="BA103" s="86">
        <v>14.554309999999999</v>
      </c>
      <c r="BB103" s="95">
        <v>2E-3</v>
      </c>
      <c r="BC103" s="86">
        <v>7.8464999999999998</v>
      </c>
      <c r="BD103" s="95"/>
      <c r="BE103" s="86"/>
      <c r="BF103" s="90"/>
      <c r="BG103" s="86"/>
      <c r="BH103" s="90">
        <v>2</v>
      </c>
      <c r="BI103" s="86">
        <v>3.4990000000000001</v>
      </c>
      <c r="BJ103" s="95">
        <v>0.06</v>
      </c>
      <c r="BK103" s="86">
        <v>25.190370000000001</v>
      </c>
      <c r="BL103" s="90">
        <v>1</v>
      </c>
      <c r="BM103" s="86">
        <v>1.3029999999999999</v>
      </c>
      <c r="BN103" s="90">
        <v>1</v>
      </c>
      <c r="BO103" s="86">
        <v>8.2774199999999993</v>
      </c>
      <c r="BP103" s="98">
        <f t="shared" si="7"/>
        <v>164.58973</v>
      </c>
      <c r="BQ103" s="99">
        <f t="shared" si="8"/>
        <v>25.899809999999999</v>
      </c>
      <c r="BR103" s="100">
        <f t="shared" si="9"/>
        <v>34.770790000000005</v>
      </c>
      <c r="BS103" s="101">
        <f t="shared" si="10"/>
        <v>225.26033000000001</v>
      </c>
      <c r="BU103" s="11">
        <f t="shared" si="11"/>
        <v>31.341180000000008</v>
      </c>
    </row>
    <row r="104" spans="1:73" ht="18.75" customHeight="1" x14ac:dyDescent="0.3">
      <c r="A104" s="58">
        <f t="shared" si="12"/>
        <v>96</v>
      </c>
      <c r="B104" s="63" t="s">
        <v>118</v>
      </c>
      <c r="C104" s="193">
        <v>218.21996000000001</v>
      </c>
      <c r="D104" s="194">
        <v>207.9768</v>
      </c>
      <c r="E104" s="85"/>
      <c r="F104" s="86"/>
      <c r="G104" s="87"/>
      <c r="H104" s="85">
        <v>1.3000000000000001E-2</v>
      </c>
      <c r="I104" s="86">
        <v>12.845000000000001</v>
      </c>
      <c r="J104" s="85"/>
      <c r="K104" s="88"/>
      <c r="L104" s="86"/>
      <c r="M104" s="89"/>
      <c r="N104" s="86"/>
      <c r="O104" s="85"/>
      <c r="P104" s="86"/>
      <c r="Q104" s="90"/>
      <c r="R104" s="86"/>
      <c r="S104" s="85">
        <v>0.39900000000000002</v>
      </c>
      <c r="T104" s="88">
        <v>4</v>
      </c>
      <c r="U104" s="86">
        <v>552.38</v>
      </c>
      <c r="V104" s="85"/>
      <c r="W104" s="86"/>
      <c r="X104" s="85">
        <v>1.5E-3</v>
      </c>
      <c r="Y104" s="86">
        <v>2.0449899999999999</v>
      </c>
      <c r="Z104" s="85">
        <v>5</v>
      </c>
      <c r="AA104" s="91">
        <v>4.6547900000000002</v>
      </c>
      <c r="AB104" s="85"/>
      <c r="AC104" s="86"/>
      <c r="AD104" s="85"/>
      <c r="AE104" s="86"/>
      <c r="AF104" s="92"/>
      <c r="AG104" s="86"/>
      <c r="AH104" s="92"/>
      <c r="AI104" s="86"/>
      <c r="AJ104" s="93"/>
      <c r="AK104" s="94"/>
      <c r="AL104" s="95"/>
      <c r="AM104" s="96"/>
      <c r="AN104" s="96"/>
      <c r="AO104" s="92"/>
      <c r="AP104" s="86"/>
      <c r="AQ104" s="96"/>
      <c r="AR104" s="95"/>
      <c r="AS104" s="86"/>
      <c r="AT104" s="88"/>
      <c r="AU104" s="86"/>
      <c r="AV104" s="97"/>
      <c r="AW104" s="96">
        <v>7.415</v>
      </c>
      <c r="AX104" s="89"/>
      <c r="AY104" s="86"/>
      <c r="AZ104" s="95"/>
      <c r="BA104" s="86"/>
      <c r="BB104" s="95">
        <v>1E-3</v>
      </c>
      <c r="BC104" s="86">
        <v>1.67195</v>
      </c>
      <c r="BD104" s="95">
        <v>1E-3</v>
      </c>
      <c r="BE104" s="86">
        <v>2.6510699999999998</v>
      </c>
      <c r="BF104" s="90"/>
      <c r="BG104" s="86"/>
      <c r="BH104" s="90"/>
      <c r="BI104" s="86"/>
      <c r="BJ104" s="95"/>
      <c r="BK104" s="86"/>
      <c r="BL104" s="90"/>
      <c r="BM104" s="86"/>
      <c r="BN104" s="90"/>
      <c r="BO104" s="86"/>
      <c r="BP104" s="98">
        <f t="shared" si="7"/>
        <v>579.33978000000002</v>
      </c>
      <c r="BQ104" s="99">
        <f t="shared" si="8"/>
        <v>4.3230199999999996</v>
      </c>
      <c r="BR104" s="100">
        <f t="shared" si="9"/>
        <v>0</v>
      </c>
      <c r="BS104" s="101">
        <f t="shared" si="10"/>
        <v>583.66280000000006</v>
      </c>
      <c r="BU104" s="11">
        <f t="shared" si="11"/>
        <v>-375.68600000000004</v>
      </c>
    </row>
    <row r="105" spans="1:73" ht="18.75" customHeight="1" x14ac:dyDescent="0.3">
      <c r="A105" s="58">
        <f t="shared" si="12"/>
        <v>97</v>
      </c>
      <c r="B105" s="63" t="s">
        <v>119</v>
      </c>
      <c r="C105" s="193">
        <v>241.18156999999999</v>
      </c>
      <c r="D105" s="194">
        <v>231.97906</v>
      </c>
      <c r="E105" s="85"/>
      <c r="F105" s="86"/>
      <c r="G105" s="87"/>
      <c r="H105" s="85">
        <v>3.5999999999999997E-2</v>
      </c>
      <c r="I105" s="86">
        <v>71.212999999999994</v>
      </c>
      <c r="J105" s="85"/>
      <c r="K105" s="88"/>
      <c r="L105" s="86"/>
      <c r="M105" s="89">
        <v>4.0000000000000001E-3</v>
      </c>
      <c r="N105" s="86">
        <v>2.32111</v>
      </c>
      <c r="O105" s="85">
        <v>9.9000000000000005E-2</v>
      </c>
      <c r="P105" s="86">
        <v>44.164790000000004</v>
      </c>
      <c r="Q105" s="90"/>
      <c r="R105" s="86"/>
      <c r="S105" s="85"/>
      <c r="T105" s="88"/>
      <c r="U105" s="86"/>
      <c r="V105" s="85"/>
      <c r="W105" s="86"/>
      <c r="X105" s="85">
        <v>2E-3</v>
      </c>
      <c r="Y105" s="86">
        <v>2.4119999999999999</v>
      </c>
      <c r="Z105" s="85">
        <v>7</v>
      </c>
      <c r="AA105" s="91">
        <v>7.1722999999999999</v>
      </c>
      <c r="AB105" s="85"/>
      <c r="AC105" s="86"/>
      <c r="AD105" s="85"/>
      <c r="AE105" s="86"/>
      <c r="AF105" s="92">
        <v>2</v>
      </c>
      <c r="AG105" s="86">
        <v>6.2363999999999997</v>
      </c>
      <c r="AH105" s="92"/>
      <c r="AI105" s="86"/>
      <c r="AJ105" s="93"/>
      <c r="AK105" s="94"/>
      <c r="AL105" s="95"/>
      <c r="AM105" s="96"/>
      <c r="AN105" s="96"/>
      <c r="AO105" s="92"/>
      <c r="AP105" s="86"/>
      <c r="AQ105" s="96"/>
      <c r="AR105" s="95"/>
      <c r="AS105" s="86"/>
      <c r="AT105" s="88"/>
      <c r="AU105" s="86"/>
      <c r="AV105" s="97"/>
      <c r="AW105" s="96">
        <v>12.029</v>
      </c>
      <c r="AX105" s="89"/>
      <c r="AY105" s="86"/>
      <c r="AZ105" s="95"/>
      <c r="BA105" s="86"/>
      <c r="BB105" s="95">
        <v>1E-3</v>
      </c>
      <c r="BC105" s="86">
        <v>1.5015799999999999</v>
      </c>
      <c r="BD105" s="95">
        <v>2.2000000000000001E-3</v>
      </c>
      <c r="BE105" s="86">
        <v>6.01464</v>
      </c>
      <c r="BF105" s="90"/>
      <c r="BG105" s="86"/>
      <c r="BH105" s="90">
        <v>5</v>
      </c>
      <c r="BI105" s="86">
        <v>10.51</v>
      </c>
      <c r="BJ105" s="95"/>
      <c r="BK105" s="86"/>
      <c r="BL105" s="90"/>
      <c r="BM105" s="86"/>
      <c r="BN105" s="90">
        <v>1</v>
      </c>
      <c r="BO105" s="86">
        <v>4.6614100000000001</v>
      </c>
      <c r="BP105" s="98">
        <f t="shared" si="7"/>
        <v>145.54860000000002</v>
      </c>
      <c r="BQ105" s="99">
        <f t="shared" si="8"/>
        <v>18.026219999999999</v>
      </c>
      <c r="BR105" s="100">
        <f t="shared" si="9"/>
        <v>4.6614100000000001</v>
      </c>
      <c r="BS105" s="101">
        <f t="shared" si="10"/>
        <v>168.23623000000001</v>
      </c>
      <c r="BU105" s="11">
        <f t="shared" si="11"/>
        <v>63.742829999999998</v>
      </c>
    </row>
    <row r="106" spans="1:73" ht="18.75" customHeight="1" x14ac:dyDescent="0.3">
      <c r="A106" s="58">
        <f t="shared" si="12"/>
        <v>98</v>
      </c>
      <c r="B106" s="63" t="s">
        <v>120</v>
      </c>
      <c r="C106" s="193">
        <v>265.80239</v>
      </c>
      <c r="D106" s="194">
        <v>255.38795999999999</v>
      </c>
      <c r="E106" s="85"/>
      <c r="F106" s="86"/>
      <c r="G106" s="87"/>
      <c r="H106" s="85"/>
      <c r="I106" s="86"/>
      <c r="J106" s="85"/>
      <c r="K106" s="88"/>
      <c r="L106" s="86"/>
      <c r="M106" s="89">
        <v>6.0000000000000001E-3</v>
      </c>
      <c r="N106" s="86">
        <v>12.943020000000001</v>
      </c>
      <c r="O106" s="85"/>
      <c r="P106" s="86"/>
      <c r="Q106" s="90"/>
      <c r="R106" s="86"/>
      <c r="S106" s="85"/>
      <c r="T106" s="88"/>
      <c r="U106" s="86"/>
      <c r="V106" s="85">
        <v>1.4E-2</v>
      </c>
      <c r="W106" s="86">
        <v>5.1360000000000001</v>
      </c>
      <c r="X106" s="85"/>
      <c r="Y106" s="86"/>
      <c r="Z106" s="85">
        <v>8</v>
      </c>
      <c r="AA106" s="91">
        <v>8.6265099999999997</v>
      </c>
      <c r="AB106" s="85"/>
      <c r="AC106" s="86"/>
      <c r="AD106" s="85"/>
      <c r="AE106" s="86"/>
      <c r="AF106" s="92"/>
      <c r="AG106" s="86"/>
      <c r="AH106" s="92"/>
      <c r="AI106" s="86"/>
      <c r="AJ106" s="93"/>
      <c r="AK106" s="94"/>
      <c r="AL106" s="95"/>
      <c r="AM106" s="96"/>
      <c r="AN106" s="96"/>
      <c r="AO106" s="92"/>
      <c r="AP106" s="86"/>
      <c r="AQ106" s="96"/>
      <c r="AR106" s="95"/>
      <c r="AS106" s="86"/>
      <c r="AT106" s="88"/>
      <c r="AU106" s="86"/>
      <c r="AV106" s="97"/>
      <c r="AW106" s="96">
        <v>38.082999999999998</v>
      </c>
      <c r="AX106" s="89"/>
      <c r="AY106" s="86"/>
      <c r="AZ106" s="95"/>
      <c r="BA106" s="86"/>
      <c r="BB106" s="95">
        <v>2.5000000000000001E-3</v>
      </c>
      <c r="BC106" s="86">
        <v>5.2342500000000003</v>
      </c>
      <c r="BD106" s="95">
        <v>3.0000000000000001E-3</v>
      </c>
      <c r="BE106" s="86">
        <v>7.2958999999999996</v>
      </c>
      <c r="BF106" s="90"/>
      <c r="BG106" s="86"/>
      <c r="BH106" s="90">
        <v>5</v>
      </c>
      <c r="BI106" s="86">
        <v>5.1840000000000002</v>
      </c>
      <c r="BJ106" s="95">
        <v>1.4999999999999999E-2</v>
      </c>
      <c r="BK106" s="86">
        <v>6.6453600000000002</v>
      </c>
      <c r="BL106" s="90"/>
      <c r="BM106" s="86"/>
      <c r="BN106" s="90"/>
      <c r="BO106" s="86"/>
      <c r="BP106" s="98">
        <f t="shared" si="7"/>
        <v>64.788529999999994</v>
      </c>
      <c r="BQ106" s="99">
        <f t="shared" si="8"/>
        <v>17.71415</v>
      </c>
      <c r="BR106" s="100">
        <f t="shared" si="9"/>
        <v>6.6453600000000002</v>
      </c>
      <c r="BS106" s="101">
        <f t="shared" si="10"/>
        <v>89.148039999999995</v>
      </c>
      <c r="BU106" s="11">
        <f t="shared" si="11"/>
        <v>166.23991999999998</v>
      </c>
    </row>
    <row r="107" spans="1:73" ht="17.25" customHeight="1" x14ac:dyDescent="0.3">
      <c r="A107" s="58">
        <f t="shared" si="12"/>
        <v>99</v>
      </c>
      <c r="B107" s="63" t="s">
        <v>121</v>
      </c>
      <c r="C107" s="193">
        <v>271.34021999999999</v>
      </c>
      <c r="D107" s="194">
        <v>270.46661999999998</v>
      </c>
      <c r="E107" s="85"/>
      <c r="F107" s="86"/>
      <c r="G107" s="87"/>
      <c r="H107" s="85">
        <v>5.0000000000000001E-3</v>
      </c>
      <c r="I107" s="86">
        <v>4.3230000000000004</v>
      </c>
      <c r="J107" s="85"/>
      <c r="K107" s="88"/>
      <c r="L107" s="86"/>
      <c r="M107" s="89"/>
      <c r="N107" s="86"/>
      <c r="O107" s="85"/>
      <c r="P107" s="86"/>
      <c r="Q107" s="90"/>
      <c r="R107" s="86"/>
      <c r="S107" s="85"/>
      <c r="T107" s="88"/>
      <c r="U107" s="86"/>
      <c r="V107" s="85"/>
      <c r="W107" s="86"/>
      <c r="X107" s="85"/>
      <c r="Y107" s="86"/>
      <c r="Z107" s="85"/>
      <c r="AA107" s="91"/>
      <c r="AB107" s="85"/>
      <c r="AC107" s="86"/>
      <c r="AD107" s="85"/>
      <c r="AE107" s="86"/>
      <c r="AF107" s="92"/>
      <c r="AG107" s="86"/>
      <c r="AH107" s="92"/>
      <c r="AI107" s="86"/>
      <c r="AJ107" s="93"/>
      <c r="AK107" s="94"/>
      <c r="AL107" s="95"/>
      <c r="AM107" s="96"/>
      <c r="AN107" s="96"/>
      <c r="AO107" s="92"/>
      <c r="AP107" s="86"/>
      <c r="AQ107" s="96"/>
      <c r="AR107" s="95"/>
      <c r="AS107" s="86"/>
      <c r="AT107" s="88"/>
      <c r="AU107" s="86"/>
      <c r="AV107" s="97"/>
      <c r="AW107" s="96">
        <v>65.084000000000003</v>
      </c>
      <c r="AX107" s="89"/>
      <c r="AY107" s="86"/>
      <c r="AZ107" s="95">
        <v>3.0000000000000001E-3</v>
      </c>
      <c r="BA107" s="86">
        <v>7.8552</v>
      </c>
      <c r="BB107" s="95">
        <v>7.0000000000000001E-3</v>
      </c>
      <c r="BC107" s="86">
        <v>22.937999999999999</v>
      </c>
      <c r="BD107" s="95">
        <v>1.4999999999999999E-2</v>
      </c>
      <c r="BE107" s="86">
        <v>26.567</v>
      </c>
      <c r="BF107" s="90">
        <v>7</v>
      </c>
      <c r="BG107" s="86">
        <v>32.65354</v>
      </c>
      <c r="BH107" s="90">
        <v>21</v>
      </c>
      <c r="BI107" s="86">
        <v>24.520000000000003</v>
      </c>
      <c r="BJ107" s="95">
        <v>0.02</v>
      </c>
      <c r="BK107" s="86">
        <v>3.3161</v>
      </c>
      <c r="BL107" s="90">
        <v>9</v>
      </c>
      <c r="BM107" s="86">
        <v>8.9819999999999993</v>
      </c>
      <c r="BN107" s="90">
        <v>2</v>
      </c>
      <c r="BO107" s="86">
        <v>8.4769900000000007</v>
      </c>
      <c r="BP107" s="98">
        <f t="shared" si="7"/>
        <v>69.407000000000011</v>
      </c>
      <c r="BQ107" s="99">
        <f t="shared" si="8"/>
        <v>114.53373999999999</v>
      </c>
      <c r="BR107" s="100">
        <f t="shared" si="9"/>
        <v>20.775089999999999</v>
      </c>
      <c r="BS107" s="101">
        <f t="shared" si="10"/>
        <v>204.71583000000001</v>
      </c>
      <c r="BU107" s="11">
        <f t="shared" si="11"/>
        <v>65.750789999999967</v>
      </c>
    </row>
    <row r="108" spans="1:73" ht="18.75" customHeight="1" x14ac:dyDescent="0.3">
      <c r="A108" s="58">
        <f t="shared" si="12"/>
        <v>100</v>
      </c>
      <c r="B108" s="63" t="s">
        <v>122</v>
      </c>
      <c r="C108" s="193">
        <v>215.04945999999998</v>
      </c>
      <c r="D108" s="194">
        <v>219.68048000000002</v>
      </c>
      <c r="E108" s="85"/>
      <c r="F108" s="86"/>
      <c r="G108" s="87"/>
      <c r="H108" s="85">
        <v>0.14699999999999999</v>
      </c>
      <c r="I108" s="86">
        <v>91.609629999999996</v>
      </c>
      <c r="J108" s="85"/>
      <c r="K108" s="88"/>
      <c r="L108" s="86"/>
      <c r="M108" s="89"/>
      <c r="N108" s="86"/>
      <c r="O108" s="85"/>
      <c r="P108" s="86"/>
      <c r="Q108" s="90"/>
      <c r="R108" s="86"/>
      <c r="S108" s="85">
        <v>0.38399999999999995</v>
      </c>
      <c r="T108" s="88">
        <v>4</v>
      </c>
      <c r="U108" s="86">
        <v>724.62461999999994</v>
      </c>
      <c r="V108" s="85"/>
      <c r="W108" s="86"/>
      <c r="X108" s="85"/>
      <c r="Y108" s="86"/>
      <c r="Z108" s="85">
        <v>3</v>
      </c>
      <c r="AA108" s="91">
        <v>3.1993299999999998</v>
      </c>
      <c r="AB108" s="85"/>
      <c r="AC108" s="86"/>
      <c r="AD108" s="85"/>
      <c r="AE108" s="86"/>
      <c r="AF108" s="92"/>
      <c r="AG108" s="86"/>
      <c r="AH108" s="92"/>
      <c r="AI108" s="86"/>
      <c r="AJ108" s="93">
        <v>17</v>
      </c>
      <c r="AK108" s="94">
        <v>561.13643999999999</v>
      </c>
      <c r="AL108" s="95"/>
      <c r="AM108" s="96"/>
      <c r="AN108" s="96"/>
      <c r="AO108" s="92"/>
      <c r="AP108" s="86"/>
      <c r="AQ108" s="96"/>
      <c r="AR108" s="95"/>
      <c r="AS108" s="86"/>
      <c r="AT108" s="88"/>
      <c r="AU108" s="86"/>
      <c r="AV108" s="97"/>
      <c r="AW108" s="96">
        <v>12.323</v>
      </c>
      <c r="AX108" s="89"/>
      <c r="AY108" s="86"/>
      <c r="AZ108" s="95"/>
      <c r="BA108" s="86"/>
      <c r="BB108" s="95"/>
      <c r="BC108" s="86"/>
      <c r="BD108" s="95"/>
      <c r="BE108" s="86"/>
      <c r="BF108" s="90"/>
      <c r="BG108" s="86"/>
      <c r="BH108" s="90">
        <v>1</v>
      </c>
      <c r="BI108" s="86">
        <v>1.238</v>
      </c>
      <c r="BJ108" s="95"/>
      <c r="BK108" s="86"/>
      <c r="BL108" s="90">
        <v>20</v>
      </c>
      <c r="BM108" s="86">
        <v>32.597000000000001</v>
      </c>
      <c r="BN108" s="90"/>
      <c r="BO108" s="86"/>
      <c r="BP108" s="98">
        <f t="shared" si="7"/>
        <v>1392.8930200000002</v>
      </c>
      <c r="BQ108" s="99">
        <f t="shared" si="8"/>
        <v>1.238</v>
      </c>
      <c r="BR108" s="100">
        <f t="shared" si="9"/>
        <v>32.597000000000001</v>
      </c>
      <c r="BS108" s="101">
        <f t="shared" si="10"/>
        <v>1426.7280200000002</v>
      </c>
      <c r="BU108" s="11">
        <f t="shared" si="11"/>
        <v>-1207.0475400000003</v>
      </c>
    </row>
    <row r="109" spans="1:73" ht="18" customHeight="1" x14ac:dyDescent="0.3">
      <c r="A109" s="58">
        <f t="shared" si="12"/>
        <v>101</v>
      </c>
      <c r="B109" s="63" t="s">
        <v>123</v>
      </c>
      <c r="C109" s="193">
        <v>307.43310000000002</v>
      </c>
      <c r="D109" s="194">
        <v>328.40048999999999</v>
      </c>
      <c r="E109" s="85"/>
      <c r="F109" s="86"/>
      <c r="G109" s="87"/>
      <c r="H109" s="85"/>
      <c r="I109" s="86"/>
      <c r="J109" s="85"/>
      <c r="K109" s="88"/>
      <c r="L109" s="86"/>
      <c r="M109" s="89"/>
      <c r="N109" s="86"/>
      <c r="O109" s="85"/>
      <c r="P109" s="86"/>
      <c r="Q109" s="90"/>
      <c r="R109" s="86"/>
      <c r="S109" s="85"/>
      <c r="T109" s="88"/>
      <c r="U109" s="86"/>
      <c r="V109" s="85"/>
      <c r="W109" s="86"/>
      <c r="X109" s="85"/>
      <c r="Y109" s="86"/>
      <c r="Z109" s="85"/>
      <c r="AA109" s="91"/>
      <c r="AB109" s="85"/>
      <c r="AC109" s="86"/>
      <c r="AD109" s="85"/>
      <c r="AE109" s="86"/>
      <c r="AF109" s="92"/>
      <c r="AG109" s="86"/>
      <c r="AH109" s="92"/>
      <c r="AI109" s="86"/>
      <c r="AJ109" s="93"/>
      <c r="AK109" s="94"/>
      <c r="AL109" s="95"/>
      <c r="AM109" s="96"/>
      <c r="AN109" s="96"/>
      <c r="AO109" s="92"/>
      <c r="AP109" s="86"/>
      <c r="AQ109" s="96"/>
      <c r="AR109" s="95"/>
      <c r="AS109" s="86"/>
      <c r="AT109" s="88"/>
      <c r="AU109" s="86"/>
      <c r="AV109" s="97"/>
      <c r="AW109" s="96">
        <v>120.10299999999998</v>
      </c>
      <c r="AX109" s="89"/>
      <c r="AY109" s="86"/>
      <c r="AZ109" s="95">
        <v>6.0000000000000001E-3</v>
      </c>
      <c r="BA109" s="86">
        <v>12.46185</v>
      </c>
      <c r="BB109" s="95"/>
      <c r="BC109" s="86"/>
      <c r="BD109" s="95"/>
      <c r="BE109" s="86"/>
      <c r="BF109" s="90"/>
      <c r="BG109" s="86"/>
      <c r="BH109" s="90">
        <v>9</v>
      </c>
      <c r="BI109" s="86">
        <v>22.335000000000001</v>
      </c>
      <c r="BJ109" s="95">
        <v>1E-3</v>
      </c>
      <c r="BK109" s="86">
        <v>3.94828</v>
      </c>
      <c r="BL109" s="90">
        <v>7</v>
      </c>
      <c r="BM109" s="86">
        <v>8.7780000000000005</v>
      </c>
      <c r="BN109" s="90"/>
      <c r="BO109" s="86"/>
      <c r="BP109" s="98">
        <f t="shared" si="7"/>
        <v>120.10299999999998</v>
      </c>
      <c r="BQ109" s="99">
        <f t="shared" si="8"/>
        <v>34.796849999999999</v>
      </c>
      <c r="BR109" s="100">
        <f t="shared" si="9"/>
        <v>12.726280000000001</v>
      </c>
      <c r="BS109" s="101">
        <f t="shared" si="10"/>
        <v>167.62612999999999</v>
      </c>
      <c r="BU109" s="11">
        <f t="shared" si="11"/>
        <v>160.77436</v>
      </c>
    </row>
    <row r="110" spans="1:73" ht="18.75" customHeight="1" x14ac:dyDescent="0.3">
      <c r="A110" s="58">
        <f t="shared" si="12"/>
        <v>102</v>
      </c>
      <c r="B110" s="63" t="s">
        <v>124</v>
      </c>
      <c r="C110" s="193">
        <v>199.29156</v>
      </c>
      <c r="D110" s="194">
        <v>200.63547999999997</v>
      </c>
      <c r="E110" s="85"/>
      <c r="F110" s="86"/>
      <c r="G110" s="87"/>
      <c r="H110" s="85"/>
      <c r="I110" s="86"/>
      <c r="J110" s="85"/>
      <c r="K110" s="88"/>
      <c r="L110" s="86"/>
      <c r="M110" s="89"/>
      <c r="N110" s="86"/>
      <c r="O110" s="85"/>
      <c r="P110" s="86"/>
      <c r="Q110" s="90"/>
      <c r="R110" s="86"/>
      <c r="S110" s="85">
        <v>0.35950000000000004</v>
      </c>
      <c r="T110" s="88">
        <v>4</v>
      </c>
      <c r="U110" s="86">
        <v>620.12927000000002</v>
      </c>
      <c r="V110" s="85"/>
      <c r="W110" s="86"/>
      <c r="X110" s="85">
        <v>1.12E-2</v>
      </c>
      <c r="Y110" s="86">
        <v>25.212209999999999</v>
      </c>
      <c r="Z110" s="85">
        <v>3</v>
      </c>
      <c r="AA110" s="91">
        <v>3.55986</v>
      </c>
      <c r="AB110" s="85"/>
      <c r="AC110" s="86"/>
      <c r="AD110" s="85"/>
      <c r="AE110" s="86"/>
      <c r="AF110" s="92">
        <v>1</v>
      </c>
      <c r="AG110" s="86">
        <v>3.2090900000000002</v>
      </c>
      <c r="AH110" s="92"/>
      <c r="AI110" s="86"/>
      <c r="AJ110" s="93"/>
      <c r="AK110" s="94"/>
      <c r="AL110" s="95"/>
      <c r="AM110" s="96"/>
      <c r="AN110" s="96"/>
      <c r="AO110" s="92"/>
      <c r="AP110" s="86"/>
      <c r="AQ110" s="96"/>
      <c r="AR110" s="95"/>
      <c r="AS110" s="86"/>
      <c r="AT110" s="88"/>
      <c r="AU110" s="86"/>
      <c r="AV110" s="97"/>
      <c r="AW110" s="96">
        <v>5.5069999999999997</v>
      </c>
      <c r="AX110" s="89"/>
      <c r="AY110" s="86"/>
      <c r="AZ110" s="95"/>
      <c r="BA110" s="86"/>
      <c r="BB110" s="95"/>
      <c r="BC110" s="86"/>
      <c r="BD110" s="95"/>
      <c r="BE110" s="86"/>
      <c r="BF110" s="90"/>
      <c r="BG110" s="86"/>
      <c r="BH110" s="90"/>
      <c r="BI110" s="86"/>
      <c r="BJ110" s="95"/>
      <c r="BK110" s="86"/>
      <c r="BL110" s="90">
        <v>23</v>
      </c>
      <c r="BM110" s="86">
        <v>31.975999999999999</v>
      </c>
      <c r="BN110" s="90">
        <v>2</v>
      </c>
      <c r="BO110" s="86">
        <v>10.434999999999999</v>
      </c>
      <c r="BP110" s="98">
        <f t="shared" si="7"/>
        <v>657.6174299999999</v>
      </c>
      <c r="BQ110" s="99">
        <f t="shared" si="8"/>
        <v>0</v>
      </c>
      <c r="BR110" s="100">
        <f t="shared" si="9"/>
        <v>42.411000000000001</v>
      </c>
      <c r="BS110" s="101">
        <f t="shared" si="10"/>
        <v>700.02842999999984</v>
      </c>
      <c r="BU110" s="11">
        <f t="shared" si="11"/>
        <v>-499.39294999999987</v>
      </c>
    </row>
    <row r="111" spans="1:73" ht="18" customHeight="1" x14ac:dyDescent="0.3">
      <c r="A111" s="58">
        <f t="shared" si="12"/>
        <v>103</v>
      </c>
      <c r="B111" s="63" t="s">
        <v>125</v>
      </c>
      <c r="C111" s="193">
        <v>164.36238</v>
      </c>
      <c r="D111" s="194">
        <v>161.23895999999999</v>
      </c>
      <c r="E111" s="85"/>
      <c r="F111" s="86"/>
      <c r="G111" s="87"/>
      <c r="H111" s="85"/>
      <c r="I111" s="86"/>
      <c r="J111" s="85"/>
      <c r="K111" s="88"/>
      <c r="L111" s="86"/>
      <c r="M111" s="89"/>
      <c r="N111" s="86"/>
      <c r="O111" s="85"/>
      <c r="P111" s="86"/>
      <c r="Q111" s="90"/>
      <c r="R111" s="86"/>
      <c r="S111" s="85"/>
      <c r="T111" s="88"/>
      <c r="U111" s="86"/>
      <c r="V111" s="85"/>
      <c r="W111" s="86"/>
      <c r="X111" s="85"/>
      <c r="Y111" s="86"/>
      <c r="Z111" s="85">
        <v>7</v>
      </c>
      <c r="AA111" s="91">
        <v>6.6246700000000001</v>
      </c>
      <c r="AB111" s="85"/>
      <c r="AC111" s="86"/>
      <c r="AD111" s="85"/>
      <c r="AE111" s="86"/>
      <c r="AF111" s="92"/>
      <c r="AG111" s="86"/>
      <c r="AH111" s="92"/>
      <c r="AI111" s="86"/>
      <c r="AJ111" s="93"/>
      <c r="AK111" s="94"/>
      <c r="AL111" s="95"/>
      <c r="AM111" s="96"/>
      <c r="AN111" s="96"/>
      <c r="AO111" s="92"/>
      <c r="AP111" s="86"/>
      <c r="AQ111" s="96"/>
      <c r="AR111" s="95"/>
      <c r="AS111" s="86"/>
      <c r="AT111" s="88"/>
      <c r="AU111" s="86"/>
      <c r="AV111" s="97"/>
      <c r="AW111" s="96">
        <v>3.0920000000000001</v>
      </c>
      <c r="AX111" s="89"/>
      <c r="AY111" s="86"/>
      <c r="AZ111" s="95">
        <v>3.0000000000000001E-3</v>
      </c>
      <c r="BA111" s="86">
        <v>8.1530799999999992</v>
      </c>
      <c r="BB111" s="95"/>
      <c r="BC111" s="86"/>
      <c r="BD111" s="95"/>
      <c r="BE111" s="86"/>
      <c r="BF111" s="90"/>
      <c r="BG111" s="86"/>
      <c r="BH111" s="90">
        <v>1</v>
      </c>
      <c r="BI111" s="86">
        <v>1.3560000000000001</v>
      </c>
      <c r="BJ111" s="95"/>
      <c r="BK111" s="86"/>
      <c r="BL111" s="90"/>
      <c r="BM111" s="86"/>
      <c r="BN111" s="90"/>
      <c r="BO111" s="86"/>
      <c r="BP111" s="98">
        <f t="shared" si="7"/>
        <v>9.7166700000000006</v>
      </c>
      <c r="BQ111" s="99">
        <f t="shared" si="8"/>
        <v>9.5090799999999991</v>
      </c>
      <c r="BR111" s="100">
        <f t="shared" si="9"/>
        <v>0</v>
      </c>
      <c r="BS111" s="101">
        <f t="shared" si="10"/>
        <v>19.225749999999998</v>
      </c>
      <c r="BU111" s="11">
        <f t="shared" si="11"/>
        <v>142.01320999999999</v>
      </c>
    </row>
    <row r="112" spans="1:73" ht="18.75" customHeight="1" x14ac:dyDescent="0.3">
      <c r="A112" s="58">
        <f t="shared" si="12"/>
        <v>104</v>
      </c>
      <c r="B112" s="63" t="s">
        <v>126</v>
      </c>
      <c r="C112" s="193">
        <v>244.66806</v>
      </c>
      <c r="D112" s="194">
        <v>239.15949000000003</v>
      </c>
      <c r="E112" s="85"/>
      <c r="F112" s="86"/>
      <c r="G112" s="87"/>
      <c r="H112" s="85">
        <v>6.0000000000000001E-3</v>
      </c>
      <c r="I112" s="86">
        <v>13.79556</v>
      </c>
      <c r="J112" s="85"/>
      <c r="K112" s="88"/>
      <c r="L112" s="86"/>
      <c r="M112" s="89"/>
      <c r="N112" s="86"/>
      <c r="O112" s="85"/>
      <c r="P112" s="86"/>
      <c r="Q112" s="90"/>
      <c r="R112" s="86"/>
      <c r="S112" s="85"/>
      <c r="T112" s="88"/>
      <c r="U112" s="86"/>
      <c r="V112" s="85"/>
      <c r="W112" s="86"/>
      <c r="X112" s="85">
        <v>2.0799999999999998E-3</v>
      </c>
      <c r="Y112" s="86">
        <v>2.7631000000000001</v>
      </c>
      <c r="Z112" s="85">
        <v>6</v>
      </c>
      <c r="AA112" s="91">
        <v>6.0451499999999996</v>
      </c>
      <c r="AB112" s="85"/>
      <c r="AC112" s="86"/>
      <c r="AD112" s="85"/>
      <c r="AE112" s="86"/>
      <c r="AF112" s="92"/>
      <c r="AG112" s="86"/>
      <c r="AH112" s="92"/>
      <c r="AI112" s="86"/>
      <c r="AJ112" s="93"/>
      <c r="AK112" s="94"/>
      <c r="AL112" s="95"/>
      <c r="AM112" s="96"/>
      <c r="AN112" s="96"/>
      <c r="AO112" s="92"/>
      <c r="AP112" s="86"/>
      <c r="AQ112" s="96"/>
      <c r="AR112" s="95"/>
      <c r="AS112" s="86"/>
      <c r="AT112" s="88"/>
      <c r="AU112" s="86"/>
      <c r="AV112" s="97"/>
      <c r="AW112" s="96">
        <v>36.146000000000001</v>
      </c>
      <c r="AX112" s="89"/>
      <c r="AY112" s="86"/>
      <c r="AZ112" s="95"/>
      <c r="BA112" s="86"/>
      <c r="BB112" s="95">
        <v>1.5E-3</v>
      </c>
      <c r="BC112" s="86">
        <v>5.3620000000000001</v>
      </c>
      <c r="BD112" s="95"/>
      <c r="BE112" s="86"/>
      <c r="BF112" s="90"/>
      <c r="BG112" s="86"/>
      <c r="BH112" s="90"/>
      <c r="BI112" s="86"/>
      <c r="BJ112" s="95"/>
      <c r="BK112" s="86"/>
      <c r="BL112" s="90"/>
      <c r="BM112" s="86"/>
      <c r="BN112" s="90"/>
      <c r="BO112" s="86"/>
      <c r="BP112" s="98">
        <f t="shared" si="7"/>
        <v>58.749809999999997</v>
      </c>
      <c r="BQ112" s="99">
        <f t="shared" si="8"/>
        <v>5.3620000000000001</v>
      </c>
      <c r="BR112" s="100">
        <f t="shared" si="9"/>
        <v>0</v>
      </c>
      <c r="BS112" s="101">
        <f t="shared" si="10"/>
        <v>64.111809999999991</v>
      </c>
      <c r="BU112" s="11">
        <f t="shared" si="11"/>
        <v>175.04768000000004</v>
      </c>
    </row>
    <row r="113" spans="1:73" ht="18.75" customHeight="1" x14ac:dyDescent="0.3">
      <c r="A113" s="58">
        <f t="shared" si="12"/>
        <v>105</v>
      </c>
      <c r="B113" s="63" t="s">
        <v>127</v>
      </c>
      <c r="C113" s="193">
        <v>213.06227999999996</v>
      </c>
      <c r="D113" s="194">
        <v>217.34303</v>
      </c>
      <c r="E113" s="85"/>
      <c r="F113" s="86"/>
      <c r="G113" s="87"/>
      <c r="H113" s="85"/>
      <c r="I113" s="86"/>
      <c r="J113" s="85">
        <v>2.5999999999999999E-2</v>
      </c>
      <c r="K113" s="88">
        <v>12</v>
      </c>
      <c r="L113" s="86">
        <v>55.343449999999997</v>
      </c>
      <c r="M113" s="89"/>
      <c r="N113" s="86"/>
      <c r="O113" s="85"/>
      <c r="P113" s="86"/>
      <c r="Q113" s="90"/>
      <c r="R113" s="86"/>
      <c r="S113" s="85"/>
      <c r="T113" s="88"/>
      <c r="U113" s="86"/>
      <c r="V113" s="85"/>
      <c r="W113" s="86"/>
      <c r="X113" s="85"/>
      <c r="Y113" s="86"/>
      <c r="Z113" s="85"/>
      <c r="AA113" s="91"/>
      <c r="AB113" s="85"/>
      <c r="AC113" s="86"/>
      <c r="AD113" s="85"/>
      <c r="AE113" s="86"/>
      <c r="AF113" s="92">
        <v>2</v>
      </c>
      <c r="AG113" s="86">
        <v>8.1427300000000002</v>
      </c>
      <c r="AH113" s="92"/>
      <c r="AI113" s="86"/>
      <c r="AJ113" s="93">
        <v>1</v>
      </c>
      <c r="AK113" s="94">
        <v>1.96611</v>
      </c>
      <c r="AL113" s="95"/>
      <c r="AM113" s="96"/>
      <c r="AN113" s="96"/>
      <c r="AO113" s="92"/>
      <c r="AP113" s="86"/>
      <c r="AQ113" s="96"/>
      <c r="AR113" s="95"/>
      <c r="AS113" s="86"/>
      <c r="AT113" s="88"/>
      <c r="AU113" s="86"/>
      <c r="AV113" s="97"/>
      <c r="AW113" s="96">
        <v>3.4290000000000003</v>
      </c>
      <c r="AX113" s="89"/>
      <c r="AY113" s="86"/>
      <c r="AZ113" s="95"/>
      <c r="BA113" s="86"/>
      <c r="BB113" s="95"/>
      <c r="BC113" s="86"/>
      <c r="BD113" s="95"/>
      <c r="BE113" s="86"/>
      <c r="BF113" s="90"/>
      <c r="BG113" s="86"/>
      <c r="BH113" s="90">
        <v>17</v>
      </c>
      <c r="BI113" s="86">
        <v>19.553000000000001</v>
      </c>
      <c r="BJ113" s="95"/>
      <c r="BK113" s="86"/>
      <c r="BL113" s="90"/>
      <c r="BM113" s="86"/>
      <c r="BN113" s="90">
        <v>1</v>
      </c>
      <c r="BO113" s="86">
        <v>4.3586</v>
      </c>
      <c r="BP113" s="98">
        <f t="shared" si="7"/>
        <v>68.881289999999993</v>
      </c>
      <c r="BQ113" s="99">
        <f t="shared" si="8"/>
        <v>19.553000000000001</v>
      </c>
      <c r="BR113" s="100">
        <f t="shared" si="9"/>
        <v>4.3586</v>
      </c>
      <c r="BS113" s="101">
        <f t="shared" si="10"/>
        <v>92.792889999999986</v>
      </c>
      <c r="BU113" s="11">
        <f t="shared" si="11"/>
        <v>124.55014000000001</v>
      </c>
    </row>
    <row r="114" spans="1:73" ht="18.75" customHeight="1" x14ac:dyDescent="0.3">
      <c r="A114" s="58">
        <f t="shared" si="12"/>
        <v>106</v>
      </c>
      <c r="B114" s="63" t="s">
        <v>128</v>
      </c>
      <c r="C114" s="193">
        <v>247.79226</v>
      </c>
      <c r="D114" s="194">
        <v>247.76638</v>
      </c>
      <c r="E114" s="85"/>
      <c r="F114" s="86"/>
      <c r="G114" s="87"/>
      <c r="H114" s="85"/>
      <c r="I114" s="86"/>
      <c r="J114" s="85"/>
      <c r="K114" s="88"/>
      <c r="L114" s="86"/>
      <c r="M114" s="89"/>
      <c r="N114" s="86"/>
      <c r="O114" s="85"/>
      <c r="P114" s="86"/>
      <c r="Q114" s="90"/>
      <c r="R114" s="86"/>
      <c r="S114" s="85"/>
      <c r="T114" s="88"/>
      <c r="U114" s="86"/>
      <c r="V114" s="85"/>
      <c r="W114" s="86"/>
      <c r="X114" s="85"/>
      <c r="Y114" s="86"/>
      <c r="Z114" s="85"/>
      <c r="AA114" s="91"/>
      <c r="AB114" s="85"/>
      <c r="AC114" s="86"/>
      <c r="AD114" s="85"/>
      <c r="AE114" s="86"/>
      <c r="AF114" s="92"/>
      <c r="AG114" s="86"/>
      <c r="AH114" s="92"/>
      <c r="AI114" s="86"/>
      <c r="AJ114" s="93"/>
      <c r="AK114" s="94"/>
      <c r="AL114" s="95"/>
      <c r="AM114" s="96"/>
      <c r="AN114" s="96"/>
      <c r="AO114" s="92"/>
      <c r="AP114" s="86"/>
      <c r="AQ114" s="96"/>
      <c r="AR114" s="95"/>
      <c r="AS114" s="86"/>
      <c r="AT114" s="88"/>
      <c r="AU114" s="86"/>
      <c r="AV114" s="97"/>
      <c r="AW114" s="96">
        <v>11.875999999999999</v>
      </c>
      <c r="AX114" s="89"/>
      <c r="AY114" s="86"/>
      <c r="AZ114" s="95">
        <v>3.0000000000000001E-3</v>
      </c>
      <c r="BA114" s="86">
        <v>29.316009999999999</v>
      </c>
      <c r="BB114" s="95"/>
      <c r="BC114" s="86"/>
      <c r="BD114" s="95">
        <v>0.01</v>
      </c>
      <c r="BE114" s="86">
        <v>7.6062099999999999</v>
      </c>
      <c r="BF114" s="90"/>
      <c r="BG114" s="86"/>
      <c r="BH114" s="90">
        <v>19</v>
      </c>
      <c r="BI114" s="86">
        <v>18.110999999999997</v>
      </c>
      <c r="BJ114" s="95"/>
      <c r="BK114" s="86"/>
      <c r="BL114" s="90"/>
      <c r="BM114" s="86"/>
      <c r="BN114" s="90"/>
      <c r="BO114" s="86"/>
      <c r="BP114" s="98">
        <f t="shared" si="7"/>
        <v>11.875999999999999</v>
      </c>
      <c r="BQ114" s="99">
        <f t="shared" si="8"/>
        <v>55.033219999999993</v>
      </c>
      <c r="BR114" s="100">
        <f t="shared" si="9"/>
        <v>0</v>
      </c>
      <c r="BS114" s="101">
        <f t="shared" si="10"/>
        <v>66.909219999999991</v>
      </c>
      <c r="BU114" s="11">
        <f t="shared" si="11"/>
        <v>180.85716000000002</v>
      </c>
    </row>
    <row r="115" spans="1:73" ht="18" customHeight="1" x14ac:dyDescent="0.3">
      <c r="A115" s="58">
        <f t="shared" si="12"/>
        <v>107</v>
      </c>
      <c r="B115" s="63" t="s">
        <v>129</v>
      </c>
      <c r="C115" s="193">
        <v>118.86252</v>
      </c>
      <c r="D115" s="194">
        <v>116.47182000000001</v>
      </c>
      <c r="E115" s="85"/>
      <c r="F115" s="86"/>
      <c r="G115" s="87"/>
      <c r="H115" s="85"/>
      <c r="I115" s="86"/>
      <c r="J115" s="85"/>
      <c r="K115" s="88"/>
      <c r="L115" s="86"/>
      <c r="M115" s="89"/>
      <c r="N115" s="86"/>
      <c r="O115" s="85"/>
      <c r="P115" s="86"/>
      <c r="Q115" s="90"/>
      <c r="R115" s="86"/>
      <c r="S115" s="85">
        <v>0.11799999999999999</v>
      </c>
      <c r="T115" s="88">
        <v>2</v>
      </c>
      <c r="U115" s="86">
        <v>246.65432000000001</v>
      </c>
      <c r="V115" s="85"/>
      <c r="W115" s="86"/>
      <c r="X115" s="85">
        <v>7.0000000000000001E-3</v>
      </c>
      <c r="Y115" s="86">
        <v>9.1701999999999995</v>
      </c>
      <c r="Z115" s="85"/>
      <c r="AA115" s="91"/>
      <c r="AB115" s="85"/>
      <c r="AC115" s="86"/>
      <c r="AD115" s="85"/>
      <c r="AE115" s="86"/>
      <c r="AF115" s="92">
        <v>1</v>
      </c>
      <c r="AG115" s="86">
        <v>1.72611</v>
      </c>
      <c r="AH115" s="92"/>
      <c r="AI115" s="86"/>
      <c r="AJ115" s="93">
        <v>3</v>
      </c>
      <c r="AK115" s="94">
        <v>11.041600000000001</v>
      </c>
      <c r="AL115" s="95"/>
      <c r="AM115" s="96"/>
      <c r="AN115" s="96"/>
      <c r="AO115" s="92"/>
      <c r="AP115" s="86"/>
      <c r="AQ115" s="96"/>
      <c r="AR115" s="95"/>
      <c r="AS115" s="86"/>
      <c r="AT115" s="88"/>
      <c r="AU115" s="86"/>
      <c r="AV115" s="97"/>
      <c r="AW115" s="96">
        <v>3.0920000000000001</v>
      </c>
      <c r="AX115" s="89"/>
      <c r="AY115" s="86"/>
      <c r="AZ115" s="95"/>
      <c r="BA115" s="86"/>
      <c r="BB115" s="95"/>
      <c r="BC115" s="86"/>
      <c r="BD115" s="95"/>
      <c r="BE115" s="86"/>
      <c r="BF115" s="90"/>
      <c r="BG115" s="86"/>
      <c r="BH115" s="90">
        <v>2</v>
      </c>
      <c r="BI115" s="86">
        <v>3.16</v>
      </c>
      <c r="BJ115" s="95"/>
      <c r="BK115" s="86"/>
      <c r="BL115" s="90">
        <v>10</v>
      </c>
      <c r="BM115" s="86">
        <v>16.175999999999998</v>
      </c>
      <c r="BN115" s="90"/>
      <c r="BO115" s="86"/>
      <c r="BP115" s="98">
        <f t="shared" si="7"/>
        <v>271.68423000000001</v>
      </c>
      <c r="BQ115" s="99">
        <f t="shared" si="8"/>
        <v>3.16</v>
      </c>
      <c r="BR115" s="100">
        <f t="shared" si="9"/>
        <v>16.175999999999998</v>
      </c>
      <c r="BS115" s="101">
        <f t="shared" si="10"/>
        <v>291.02023000000003</v>
      </c>
      <c r="BU115" s="11">
        <f t="shared" si="11"/>
        <v>-174.54841000000002</v>
      </c>
    </row>
    <row r="116" spans="1:73" ht="18.75" customHeight="1" x14ac:dyDescent="0.3">
      <c r="A116" s="58">
        <f t="shared" si="12"/>
        <v>108</v>
      </c>
      <c r="B116" s="63" t="s">
        <v>130</v>
      </c>
      <c r="C116" s="193">
        <v>99.681479999999993</v>
      </c>
      <c r="D116" s="194">
        <v>96.596769999999992</v>
      </c>
      <c r="E116" s="85"/>
      <c r="F116" s="86"/>
      <c r="G116" s="87"/>
      <c r="H116" s="85"/>
      <c r="I116" s="86"/>
      <c r="J116" s="85"/>
      <c r="K116" s="88"/>
      <c r="L116" s="86"/>
      <c r="M116" s="89"/>
      <c r="N116" s="86"/>
      <c r="O116" s="85"/>
      <c r="P116" s="86"/>
      <c r="Q116" s="90"/>
      <c r="R116" s="86"/>
      <c r="S116" s="85">
        <v>0.17280000000000001</v>
      </c>
      <c r="T116" s="88">
        <v>2</v>
      </c>
      <c r="U116" s="86">
        <v>238.14617999999999</v>
      </c>
      <c r="V116" s="85"/>
      <c r="W116" s="86"/>
      <c r="X116" s="85"/>
      <c r="Y116" s="86"/>
      <c r="Z116" s="85"/>
      <c r="AA116" s="91"/>
      <c r="AB116" s="85"/>
      <c r="AC116" s="86"/>
      <c r="AD116" s="85"/>
      <c r="AE116" s="86"/>
      <c r="AF116" s="92"/>
      <c r="AG116" s="86"/>
      <c r="AH116" s="92"/>
      <c r="AI116" s="86"/>
      <c r="AJ116" s="93"/>
      <c r="AK116" s="94"/>
      <c r="AL116" s="95"/>
      <c r="AM116" s="96"/>
      <c r="AN116" s="96"/>
      <c r="AO116" s="92"/>
      <c r="AP116" s="86"/>
      <c r="AQ116" s="96"/>
      <c r="AR116" s="95"/>
      <c r="AS116" s="86"/>
      <c r="AT116" s="88"/>
      <c r="AU116" s="86"/>
      <c r="AV116" s="97"/>
      <c r="AW116" s="96">
        <v>37.961999999999996</v>
      </c>
      <c r="AX116" s="89"/>
      <c r="AY116" s="86"/>
      <c r="AZ116" s="95"/>
      <c r="BA116" s="86"/>
      <c r="BB116" s="95"/>
      <c r="BC116" s="86"/>
      <c r="BD116" s="95">
        <v>2E-3</v>
      </c>
      <c r="BE116" s="86">
        <v>6.7459199999999999</v>
      </c>
      <c r="BF116" s="90"/>
      <c r="BG116" s="86"/>
      <c r="BH116" s="90"/>
      <c r="BI116" s="86"/>
      <c r="BJ116" s="95">
        <v>2.5000000000000001E-2</v>
      </c>
      <c r="BK116" s="86">
        <v>4.3492100000000002</v>
      </c>
      <c r="BL116" s="90">
        <v>7</v>
      </c>
      <c r="BM116" s="86">
        <v>8.51</v>
      </c>
      <c r="BN116" s="90">
        <v>4</v>
      </c>
      <c r="BO116" s="86">
        <v>41.363199999999999</v>
      </c>
      <c r="BP116" s="98">
        <f t="shared" si="7"/>
        <v>276.10818</v>
      </c>
      <c r="BQ116" s="99">
        <f t="shared" si="8"/>
        <v>6.7459199999999999</v>
      </c>
      <c r="BR116" s="100">
        <f t="shared" si="9"/>
        <v>54.222409999999996</v>
      </c>
      <c r="BS116" s="101">
        <f t="shared" si="10"/>
        <v>337.07650999999998</v>
      </c>
      <c r="BU116" s="11">
        <f t="shared" si="11"/>
        <v>-240.47973999999999</v>
      </c>
    </row>
    <row r="117" spans="1:73" ht="18.75" customHeight="1" x14ac:dyDescent="0.3">
      <c r="A117" s="58">
        <f t="shared" si="12"/>
        <v>109</v>
      </c>
      <c r="B117" s="62" t="s">
        <v>131</v>
      </c>
      <c r="C117" s="197">
        <v>30.901919999999997</v>
      </c>
      <c r="D117" s="198">
        <v>24.387649999999997</v>
      </c>
      <c r="E117" s="85"/>
      <c r="F117" s="86"/>
      <c r="G117" s="87"/>
      <c r="H117" s="85"/>
      <c r="I117" s="86"/>
      <c r="J117" s="85"/>
      <c r="K117" s="88"/>
      <c r="L117" s="86"/>
      <c r="M117" s="89"/>
      <c r="N117" s="86"/>
      <c r="O117" s="85"/>
      <c r="P117" s="86"/>
      <c r="Q117" s="90"/>
      <c r="R117" s="86"/>
      <c r="S117" s="85"/>
      <c r="T117" s="88"/>
      <c r="U117" s="86"/>
      <c r="V117" s="85"/>
      <c r="W117" s="86"/>
      <c r="X117" s="85"/>
      <c r="Y117" s="86"/>
      <c r="Z117" s="85">
        <v>2</v>
      </c>
      <c r="AA117" s="91">
        <v>1.8867700000000001</v>
      </c>
      <c r="AB117" s="85"/>
      <c r="AC117" s="86"/>
      <c r="AD117" s="85"/>
      <c r="AE117" s="86"/>
      <c r="AF117" s="92">
        <v>1</v>
      </c>
      <c r="AG117" s="86">
        <v>3.22621</v>
      </c>
      <c r="AH117" s="92"/>
      <c r="AI117" s="86"/>
      <c r="AJ117" s="93"/>
      <c r="AK117" s="94"/>
      <c r="AL117" s="95"/>
      <c r="AM117" s="96"/>
      <c r="AN117" s="96"/>
      <c r="AO117" s="92"/>
      <c r="AP117" s="86"/>
      <c r="AQ117" s="96"/>
      <c r="AR117" s="95"/>
      <c r="AS117" s="86"/>
      <c r="AT117" s="88"/>
      <c r="AU117" s="86"/>
      <c r="AV117" s="97"/>
      <c r="AW117" s="96">
        <v>12.744</v>
      </c>
      <c r="AX117" s="89"/>
      <c r="AY117" s="86"/>
      <c r="AZ117" s="95"/>
      <c r="BA117" s="86"/>
      <c r="BB117" s="95"/>
      <c r="BC117" s="86"/>
      <c r="BD117" s="95"/>
      <c r="BE117" s="86"/>
      <c r="BF117" s="90"/>
      <c r="BG117" s="86"/>
      <c r="BH117" s="90">
        <v>1</v>
      </c>
      <c r="BI117" s="86">
        <v>1.8759999999999999</v>
      </c>
      <c r="BJ117" s="95"/>
      <c r="BK117" s="86"/>
      <c r="BL117" s="90"/>
      <c r="BM117" s="86"/>
      <c r="BN117" s="90"/>
      <c r="BO117" s="86"/>
      <c r="BP117" s="98">
        <f t="shared" si="7"/>
        <v>17.85698</v>
      </c>
      <c r="BQ117" s="99">
        <f t="shared" si="8"/>
        <v>1.8759999999999999</v>
      </c>
      <c r="BR117" s="100">
        <f t="shared" si="9"/>
        <v>0</v>
      </c>
      <c r="BS117" s="101">
        <f t="shared" si="10"/>
        <v>19.732980000000001</v>
      </c>
      <c r="BU117" s="11">
        <f t="shared" si="11"/>
        <v>4.6546699999999959</v>
      </c>
    </row>
    <row r="118" spans="1:73" ht="16.5" customHeight="1" x14ac:dyDescent="0.3">
      <c r="A118" s="58">
        <f t="shared" si="12"/>
        <v>110</v>
      </c>
      <c r="B118" s="63" t="s">
        <v>132</v>
      </c>
      <c r="C118" s="193">
        <v>30.315300000000004</v>
      </c>
      <c r="D118" s="194">
        <v>26.622389999999999</v>
      </c>
      <c r="E118" s="85"/>
      <c r="F118" s="86"/>
      <c r="G118" s="87"/>
      <c r="H118" s="85"/>
      <c r="I118" s="86"/>
      <c r="J118" s="85"/>
      <c r="K118" s="88"/>
      <c r="L118" s="86"/>
      <c r="M118" s="89"/>
      <c r="N118" s="86"/>
      <c r="O118" s="85"/>
      <c r="P118" s="86"/>
      <c r="Q118" s="90"/>
      <c r="R118" s="86"/>
      <c r="S118" s="85"/>
      <c r="T118" s="88"/>
      <c r="U118" s="86"/>
      <c r="V118" s="85"/>
      <c r="W118" s="86"/>
      <c r="X118" s="85"/>
      <c r="Y118" s="86"/>
      <c r="Z118" s="85"/>
      <c r="AA118" s="91"/>
      <c r="AB118" s="85"/>
      <c r="AC118" s="86"/>
      <c r="AD118" s="85"/>
      <c r="AE118" s="86"/>
      <c r="AF118" s="92"/>
      <c r="AG118" s="86"/>
      <c r="AH118" s="92"/>
      <c r="AI118" s="86"/>
      <c r="AJ118" s="93"/>
      <c r="AK118" s="94"/>
      <c r="AL118" s="95"/>
      <c r="AM118" s="96"/>
      <c r="AN118" s="96"/>
      <c r="AO118" s="92"/>
      <c r="AP118" s="86"/>
      <c r="AQ118" s="96"/>
      <c r="AR118" s="95"/>
      <c r="AS118" s="86"/>
      <c r="AT118" s="88"/>
      <c r="AU118" s="86"/>
      <c r="AV118" s="97"/>
      <c r="AW118" s="96">
        <v>12.744</v>
      </c>
      <c r="AX118" s="89"/>
      <c r="AY118" s="86"/>
      <c r="AZ118" s="95"/>
      <c r="BA118" s="86"/>
      <c r="BB118" s="95"/>
      <c r="BC118" s="86"/>
      <c r="BD118" s="95"/>
      <c r="BE118" s="86"/>
      <c r="BF118" s="90"/>
      <c r="BG118" s="86"/>
      <c r="BH118" s="90"/>
      <c r="BI118" s="86"/>
      <c r="BJ118" s="95"/>
      <c r="BK118" s="86"/>
      <c r="BL118" s="90"/>
      <c r="BM118" s="86"/>
      <c r="BN118" s="90"/>
      <c r="BO118" s="86"/>
      <c r="BP118" s="98">
        <f t="shared" si="7"/>
        <v>12.744</v>
      </c>
      <c r="BQ118" s="99">
        <f t="shared" si="8"/>
        <v>0</v>
      </c>
      <c r="BR118" s="100">
        <f t="shared" si="9"/>
        <v>0</v>
      </c>
      <c r="BS118" s="101">
        <f t="shared" si="10"/>
        <v>12.744</v>
      </c>
      <c r="BU118" s="11">
        <f t="shared" si="11"/>
        <v>13.87839</v>
      </c>
    </row>
    <row r="119" spans="1:73" ht="17.25" customHeight="1" x14ac:dyDescent="0.3">
      <c r="A119" s="58">
        <f t="shared" si="12"/>
        <v>111</v>
      </c>
      <c r="B119" s="63" t="s">
        <v>133</v>
      </c>
      <c r="C119" s="193">
        <v>25.211940000000002</v>
      </c>
      <c r="D119" s="194">
        <v>24.404620000000001</v>
      </c>
      <c r="E119" s="85"/>
      <c r="F119" s="86"/>
      <c r="G119" s="87"/>
      <c r="H119" s="85"/>
      <c r="I119" s="86"/>
      <c r="J119" s="85"/>
      <c r="K119" s="88"/>
      <c r="L119" s="86"/>
      <c r="M119" s="89"/>
      <c r="N119" s="86"/>
      <c r="O119" s="85"/>
      <c r="P119" s="86"/>
      <c r="Q119" s="90"/>
      <c r="R119" s="86"/>
      <c r="S119" s="85"/>
      <c r="T119" s="88"/>
      <c r="U119" s="86"/>
      <c r="V119" s="85"/>
      <c r="W119" s="86"/>
      <c r="X119" s="85"/>
      <c r="Y119" s="86"/>
      <c r="Z119" s="85"/>
      <c r="AA119" s="91"/>
      <c r="AB119" s="85"/>
      <c r="AC119" s="86"/>
      <c r="AD119" s="85"/>
      <c r="AE119" s="86"/>
      <c r="AF119" s="92"/>
      <c r="AG119" s="86"/>
      <c r="AH119" s="92"/>
      <c r="AI119" s="86"/>
      <c r="AJ119" s="93"/>
      <c r="AK119" s="94"/>
      <c r="AL119" s="95"/>
      <c r="AM119" s="96"/>
      <c r="AN119" s="96"/>
      <c r="AO119" s="92"/>
      <c r="AP119" s="86"/>
      <c r="AQ119" s="96"/>
      <c r="AR119" s="95"/>
      <c r="AS119" s="86"/>
      <c r="AT119" s="88"/>
      <c r="AU119" s="86"/>
      <c r="AV119" s="97"/>
      <c r="AW119" s="96">
        <v>12.744</v>
      </c>
      <c r="AX119" s="89"/>
      <c r="AY119" s="86"/>
      <c r="AZ119" s="95"/>
      <c r="BA119" s="86"/>
      <c r="BB119" s="95"/>
      <c r="BC119" s="86"/>
      <c r="BD119" s="95"/>
      <c r="BE119" s="86"/>
      <c r="BF119" s="90"/>
      <c r="BG119" s="86"/>
      <c r="BH119" s="90"/>
      <c r="BI119" s="86"/>
      <c r="BJ119" s="95"/>
      <c r="BK119" s="86"/>
      <c r="BL119" s="90">
        <v>1</v>
      </c>
      <c r="BM119" s="86">
        <v>0.90800000000000003</v>
      </c>
      <c r="BN119" s="90"/>
      <c r="BO119" s="86"/>
      <c r="BP119" s="98">
        <f t="shared" si="7"/>
        <v>12.744</v>
      </c>
      <c r="BQ119" s="99">
        <f t="shared" si="8"/>
        <v>0</v>
      </c>
      <c r="BR119" s="100">
        <f t="shared" si="9"/>
        <v>0.90800000000000003</v>
      </c>
      <c r="BS119" s="101">
        <f t="shared" si="10"/>
        <v>13.651999999999999</v>
      </c>
      <c r="BU119" s="11">
        <f t="shared" si="11"/>
        <v>10.752620000000002</v>
      </c>
    </row>
    <row r="120" spans="1:73" ht="18" customHeight="1" x14ac:dyDescent="0.3">
      <c r="A120" s="58">
        <f t="shared" si="12"/>
        <v>112</v>
      </c>
      <c r="B120" s="63" t="s">
        <v>134</v>
      </c>
      <c r="C120" s="193">
        <v>29.291820000000001</v>
      </c>
      <c r="D120" s="194">
        <v>25.986360000000001</v>
      </c>
      <c r="E120" s="85"/>
      <c r="F120" s="86"/>
      <c r="G120" s="87"/>
      <c r="H120" s="85"/>
      <c r="I120" s="86"/>
      <c r="J120" s="85"/>
      <c r="K120" s="88"/>
      <c r="L120" s="86"/>
      <c r="M120" s="89"/>
      <c r="N120" s="86"/>
      <c r="O120" s="85"/>
      <c r="P120" s="86"/>
      <c r="Q120" s="90"/>
      <c r="R120" s="86"/>
      <c r="S120" s="85"/>
      <c r="T120" s="88"/>
      <c r="U120" s="86"/>
      <c r="V120" s="85"/>
      <c r="W120" s="86"/>
      <c r="X120" s="85"/>
      <c r="Y120" s="86"/>
      <c r="Z120" s="85"/>
      <c r="AA120" s="91"/>
      <c r="AB120" s="85"/>
      <c r="AC120" s="86"/>
      <c r="AD120" s="85"/>
      <c r="AE120" s="86"/>
      <c r="AF120" s="92"/>
      <c r="AG120" s="86"/>
      <c r="AH120" s="92"/>
      <c r="AI120" s="86"/>
      <c r="AJ120" s="93"/>
      <c r="AK120" s="94"/>
      <c r="AL120" s="95"/>
      <c r="AM120" s="96"/>
      <c r="AN120" s="96"/>
      <c r="AO120" s="92"/>
      <c r="AP120" s="86"/>
      <c r="AQ120" s="96"/>
      <c r="AR120" s="95"/>
      <c r="AS120" s="86"/>
      <c r="AT120" s="88"/>
      <c r="AU120" s="86"/>
      <c r="AV120" s="97"/>
      <c r="AW120" s="96">
        <v>19.265000000000001</v>
      </c>
      <c r="AX120" s="89"/>
      <c r="AY120" s="86"/>
      <c r="AZ120" s="95"/>
      <c r="BA120" s="86"/>
      <c r="BB120" s="95"/>
      <c r="BC120" s="86"/>
      <c r="BD120" s="95"/>
      <c r="BE120" s="86"/>
      <c r="BF120" s="90"/>
      <c r="BG120" s="86"/>
      <c r="BH120" s="90"/>
      <c r="BI120" s="86"/>
      <c r="BJ120" s="95"/>
      <c r="BK120" s="86"/>
      <c r="BL120" s="90"/>
      <c r="BM120" s="86"/>
      <c r="BN120" s="90"/>
      <c r="BO120" s="86"/>
      <c r="BP120" s="98">
        <f t="shared" si="7"/>
        <v>19.265000000000001</v>
      </c>
      <c r="BQ120" s="99">
        <f t="shared" si="8"/>
        <v>0</v>
      </c>
      <c r="BR120" s="100">
        <f t="shared" si="9"/>
        <v>0</v>
      </c>
      <c r="BS120" s="101">
        <f t="shared" si="10"/>
        <v>19.265000000000001</v>
      </c>
      <c r="BU120" s="11">
        <f t="shared" si="11"/>
        <v>6.7213600000000007</v>
      </c>
    </row>
    <row r="121" spans="1:73" ht="18.75" customHeight="1" x14ac:dyDescent="0.3">
      <c r="A121" s="58">
        <f t="shared" si="12"/>
        <v>113</v>
      </c>
      <c r="B121" s="63" t="s">
        <v>135</v>
      </c>
      <c r="C121" s="193">
        <v>237.43796000000003</v>
      </c>
      <c r="D121" s="194">
        <v>231.03613999999999</v>
      </c>
      <c r="E121" s="85"/>
      <c r="F121" s="86"/>
      <c r="G121" s="87"/>
      <c r="H121" s="85"/>
      <c r="I121" s="86"/>
      <c r="J121" s="85"/>
      <c r="K121" s="88"/>
      <c r="L121" s="86"/>
      <c r="M121" s="89"/>
      <c r="N121" s="86"/>
      <c r="O121" s="85"/>
      <c r="P121" s="86"/>
      <c r="Q121" s="90"/>
      <c r="R121" s="86"/>
      <c r="S121" s="85"/>
      <c r="T121" s="88"/>
      <c r="U121" s="86"/>
      <c r="V121" s="85"/>
      <c r="W121" s="86"/>
      <c r="X121" s="85"/>
      <c r="Y121" s="86"/>
      <c r="Z121" s="85"/>
      <c r="AA121" s="91"/>
      <c r="AB121" s="85"/>
      <c r="AC121" s="86"/>
      <c r="AD121" s="85"/>
      <c r="AE121" s="86"/>
      <c r="AF121" s="92"/>
      <c r="AG121" s="86"/>
      <c r="AH121" s="92"/>
      <c r="AI121" s="86"/>
      <c r="AJ121" s="93">
        <v>1</v>
      </c>
      <c r="AK121" s="94">
        <v>0.91859999999999997</v>
      </c>
      <c r="AL121" s="95"/>
      <c r="AM121" s="96"/>
      <c r="AN121" s="96"/>
      <c r="AO121" s="92"/>
      <c r="AP121" s="86"/>
      <c r="AQ121" s="96"/>
      <c r="AR121" s="95"/>
      <c r="AS121" s="86"/>
      <c r="AT121" s="88"/>
      <c r="AU121" s="86"/>
      <c r="AV121" s="97"/>
      <c r="AW121" s="96">
        <v>9.2240000000000002</v>
      </c>
      <c r="AX121" s="89"/>
      <c r="AY121" s="86"/>
      <c r="AZ121" s="95">
        <v>3.0000000000000001E-3</v>
      </c>
      <c r="BA121" s="86">
        <v>7.0094799999999999</v>
      </c>
      <c r="BB121" s="95"/>
      <c r="BC121" s="86"/>
      <c r="BD121" s="95">
        <v>6.0000000000000001E-3</v>
      </c>
      <c r="BE121" s="86">
        <v>11.21673</v>
      </c>
      <c r="BF121" s="90"/>
      <c r="BG121" s="86"/>
      <c r="BH121" s="90">
        <v>15</v>
      </c>
      <c r="BI121" s="86">
        <v>16.673000000000002</v>
      </c>
      <c r="BJ121" s="95"/>
      <c r="BK121" s="86"/>
      <c r="BL121" s="90"/>
      <c r="BM121" s="86"/>
      <c r="BN121" s="90"/>
      <c r="BO121" s="86"/>
      <c r="BP121" s="98">
        <f t="shared" si="7"/>
        <v>10.1426</v>
      </c>
      <c r="BQ121" s="99">
        <f t="shared" si="8"/>
        <v>34.899210000000004</v>
      </c>
      <c r="BR121" s="100">
        <f t="shared" si="9"/>
        <v>0</v>
      </c>
      <c r="BS121" s="101">
        <f t="shared" si="10"/>
        <v>45.041810000000005</v>
      </c>
      <c r="BU121" s="11">
        <f t="shared" si="11"/>
        <v>185.99432999999999</v>
      </c>
    </row>
    <row r="122" spans="1:73" ht="18.75" customHeight="1" x14ac:dyDescent="0.3">
      <c r="A122" s="58">
        <f t="shared" si="12"/>
        <v>114</v>
      </c>
      <c r="B122" s="63" t="s">
        <v>136</v>
      </c>
      <c r="C122" s="193">
        <v>77.188230000000004</v>
      </c>
      <c r="D122" s="194">
        <v>73.177179999999993</v>
      </c>
      <c r="E122" s="85"/>
      <c r="F122" s="86"/>
      <c r="G122" s="87"/>
      <c r="H122" s="85"/>
      <c r="I122" s="86"/>
      <c r="J122" s="85"/>
      <c r="K122" s="88"/>
      <c r="L122" s="86"/>
      <c r="M122" s="89"/>
      <c r="N122" s="86"/>
      <c r="O122" s="85"/>
      <c r="P122" s="86"/>
      <c r="Q122" s="90"/>
      <c r="R122" s="86"/>
      <c r="S122" s="85"/>
      <c r="T122" s="88"/>
      <c r="U122" s="86"/>
      <c r="V122" s="85"/>
      <c r="W122" s="86"/>
      <c r="X122" s="85"/>
      <c r="Y122" s="86"/>
      <c r="Z122" s="85"/>
      <c r="AA122" s="91"/>
      <c r="AB122" s="85"/>
      <c r="AC122" s="86"/>
      <c r="AD122" s="85"/>
      <c r="AE122" s="86"/>
      <c r="AF122" s="92"/>
      <c r="AG122" s="86"/>
      <c r="AH122" s="92"/>
      <c r="AI122" s="86"/>
      <c r="AJ122" s="93"/>
      <c r="AK122" s="94"/>
      <c r="AL122" s="95"/>
      <c r="AM122" s="96"/>
      <c r="AN122" s="96"/>
      <c r="AO122" s="92"/>
      <c r="AP122" s="86"/>
      <c r="AQ122" s="96"/>
      <c r="AR122" s="95"/>
      <c r="AS122" s="86"/>
      <c r="AT122" s="88"/>
      <c r="AU122" s="86"/>
      <c r="AV122" s="97"/>
      <c r="AW122" s="96">
        <v>13.634</v>
      </c>
      <c r="AX122" s="89"/>
      <c r="AY122" s="86"/>
      <c r="AZ122" s="95">
        <v>3.0000000000000001E-3</v>
      </c>
      <c r="BA122" s="86">
        <v>7.62934</v>
      </c>
      <c r="BB122" s="95"/>
      <c r="BC122" s="86"/>
      <c r="BD122" s="95"/>
      <c r="BE122" s="86"/>
      <c r="BF122" s="90"/>
      <c r="BG122" s="86"/>
      <c r="BH122" s="90">
        <v>1</v>
      </c>
      <c r="BI122" s="86">
        <v>1.6439999999999999</v>
      </c>
      <c r="BJ122" s="95"/>
      <c r="BK122" s="86"/>
      <c r="BL122" s="90">
        <v>1</v>
      </c>
      <c r="BM122" s="86">
        <v>1.2090000000000001</v>
      </c>
      <c r="BN122" s="90">
        <v>2</v>
      </c>
      <c r="BO122" s="86">
        <v>8.7759999999999998</v>
      </c>
      <c r="BP122" s="98">
        <f t="shared" si="7"/>
        <v>13.634</v>
      </c>
      <c r="BQ122" s="99">
        <f t="shared" si="8"/>
        <v>9.2733399999999993</v>
      </c>
      <c r="BR122" s="100">
        <f t="shared" si="9"/>
        <v>9.9849999999999994</v>
      </c>
      <c r="BS122" s="101">
        <f t="shared" si="10"/>
        <v>32.892339999999997</v>
      </c>
      <c r="BU122" s="11">
        <f t="shared" si="11"/>
        <v>40.284839999999996</v>
      </c>
    </row>
    <row r="123" spans="1:73" ht="19.5" customHeight="1" x14ac:dyDescent="0.3">
      <c r="A123" s="58">
        <f t="shared" si="12"/>
        <v>115</v>
      </c>
      <c r="B123" s="63" t="s">
        <v>137</v>
      </c>
      <c r="C123" s="193">
        <v>436.80989999999997</v>
      </c>
      <c r="D123" s="194">
        <v>419.06713999999999</v>
      </c>
      <c r="E123" s="85"/>
      <c r="F123" s="86"/>
      <c r="G123" s="87"/>
      <c r="H123" s="85"/>
      <c r="I123" s="86"/>
      <c r="J123" s="85"/>
      <c r="K123" s="88"/>
      <c r="L123" s="86"/>
      <c r="M123" s="89"/>
      <c r="N123" s="86"/>
      <c r="O123" s="85"/>
      <c r="P123" s="86"/>
      <c r="Q123" s="90"/>
      <c r="R123" s="86"/>
      <c r="S123" s="85"/>
      <c r="T123" s="88"/>
      <c r="U123" s="86"/>
      <c r="V123" s="85"/>
      <c r="W123" s="86"/>
      <c r="X123" s="85"/>
      <c r="Y123" s="86"/>
      <c r="Z123" s="85">
        <v>2</v>
      </c>
      <c r="AA123" s="91">
        <v>4.4272200000000002</v>
      </c>
      <c r="AB123" s="85"/>
      <c r="AC123" s="86"/>
      <c r="AD123" s="85"/>
      <c r="AE123" s="86"/>
      <c r="AF123" s="92">
        <v>1</v>
      </c>
      <c r="AG123" s="86">
        <v>3.55166</v>
      </c>
      <c r="AH123" s="92"/>
      <c r="AI123" s="86"/>
      <c r="AJ123" s="93">
        <v>1</v>
      </c>
      <c r="AK123" s="94">
        <v>0.82208999999999999</v>
      </c>
      <c r="AL123" s="95"/>
      <c r="AM123" s="96"/>
      <c r="AN123" s="96"/>
      <c r="AO123" s="92"/>
      <c r="AP123" s="86"/>
      <c r="AQ123" s="96"/>
      <c r="AR123" s="95"/>
      <c r="AS123" s="86"/>
      <c r="AT123" s="88"/>
      <c r="AU123" s="86"/>
      <c r="AV123" s="97"/>
      <c r="AW123" s="96">
        <v>10.536</v>
      </c>
      <c r="AX123" s="89">
        <v>4.0000000000000001E-3</v>
      </c>
      <c r="AY123" s="86">
        <v>7.5488999999999997</v>
      </c>
      <c r="AZ123" s="95">
        <v>3.0000000000000001E-3</v>
      </c>
      <c r="BA123" s="86">
        <v>4.7940500000000004</v>
      </c>
      <c r="BB123" s="95"/>
      <c r="BC123" s="86"/>
      <c r="BD123" s="95"/>
      <c r="BE123" s="86"/>
      <c r="BF123" s="90"/>
      <c r="BG123" s="86"/>
      <c r="BH123" s="90">
        <v>46</v>
      </c>
      <c r="BI123" s="86">
        <v>62.783000000000001</v>
      </c>
      <c r="BJ123" s="95">
        <v>5.0000000000000001E-3</v>
      </c>
      <c r="BK123" s="86">
        <v>0.79522000000000004</v>
      </c>
      <c r="BL123" s="90">
        <v>3</v>
      </c>
      <c r="BM123" s="86">
        <v>2.52</v>
      </c>
      <c r="BN123" s="90">
        <v>2</v>
      </c>
      <c r="BO123" s="86">
        <v>8.7550000000000008</v>
      </c>
      <c r="BP123" s="98">
        <f t="shared" si="7"/>
        <v>19.336970000000001</v>
      </c>
      <c r="BQ123" s="99">
        <f t="shared" si="8"/>
        <v>75.125950000000003</v>
      </c>
      <c r="BR123" s="100">
        <f t="shared" si="9"/>
        <v>12.070220000000001</v>
      </c>
      <c r="BS123" s="101">
        <f t="shared" si="10"/>
        <v>106.53314</v>
      </c>
      <c r="BU123" s="11">
        <f t="shared" si="11"/>
        <v>312.53399999999999</v>
      </c>
    </row>
    <row r="124" spans="1:73" ht="21.75" customHeight="1" x14ac:dyDescent="0.3">
      <c r="A124" s="58">
        <f t="shared" si="12"/>
        <v>116</v>
      </c>
      <c r="B124" s="63" t="s">
        <v>138</v>
      </c>
      <c r="C124" s="193">
        <v>79.403999999999996</v>
      </c>
      <c r="D124" s="194">
        <v>77.510329999999996</v>
      </c>
      <c r="E124" s="85"/>
      <c r="F124" s="86"/>
      <c r="G124" s="87"/>
      <c r="H124" s="85"/>
      <c r="I124" s="86"/>
      <c r="J124" s="85">
        <v>1.2E-2</v>
      </c>
      <c r="K124" s="88">
        <v>4</v>
      </c>
      <c r="L124" s="86">
        <v>38.848419999999997</v>
      </c>
      <c r="M124" s="89"/>
      <c r="N124" s="86"/>
      <c r="O124" s="85"/>
      <c r="P124" s="86"/>
      <c r="Q124" s="90"/>
      <c r="R124" s="86"/>
      <c r="S124" s="85"/>
      <c r="T124" s="88"/>
      <c r="U124" s="86"/>
      <c r="V124" s="85"/>
      <c r="W124" s="86"/>
      <c r="X124" s="85"/>
      <c r="Y124" s="86"/>
      <c r="Z124" s="85">
        <v>4</v>
      </c>
      <c r="AA124" s="91">
        <v>5.3480299999999996</v>
      </c>
      <c r="AB124" s="85"/>
      <c r="AC124" s="86"/>
      <c r="AD124" s="85"/>
      <c r="AE124" s="86"/>
      <c r="AF124" s="92"/>
      <c r="AG124" s="86"/>
      <c r="AH124" s="92"/>
      <c r="AI124" s="86"/>
      <c r="AJ124" s="93"/>
      <c r="AK124" s="94"/>
      <c r="AL124" s="95"/>
      <c r="AM124" s="96"/>
      <c r="AN124" s="96"/>
      <c r="AO124" s="92"/>
      <c r="AP124" s="86"/>
      <c r="AQ124" s="96"/>
      <c r="AR124" s="95"/>
      <c r="AS124" s="86"/>
      <c r="AT124" s="88"/>
      <c r="AU124" s="86"/>
      <c r="AV124" s="97"/>
      <c r="AW124" s="96">
        <v>3.6930000000000001</v>
      </c>
      <c r="AX124" s="89"/>
      <c r="AY124" s="86"/>
      <c r="AZ124" s="95">
        <v>3.0000000000000001E-3</v>
      </c>
      <c r="BA124" s="86">
        <v>6.46455</v>
      </c>
      <c r="BB124" s="95"/>
      <c r="BC124" s="86"/>
      <c r="BD124" s="95"/>
      <c r="BE124" s="86"/>
      <c r="BF124" s="90"/>
      <c r="BG124" s="86"/>
      <c r="BH124" s="90">
        <v>2</v>
      </c>
      <c r="BI124" s="86">
        <v>5.6059999999999999</v>
      </c>
      <c r="BJ124" s="95"/>
      <c r="BK124" s="86"/>
      <c r="BL124" s="90"/>
      <c r="BM124" s="86"/>
      <c r="BN124" s="90"/>
      <c r="BO124" s="86"/>
      <c r="BP124" s="98">
        <f t="shared" si="7"/>
        <v>47.889449999999997</v>
      </c>
      <c r="BQ124" s="99">
        <f t="shared" si="8"/>
        <v>12.070550000000001</v>
      </c>
      <c r="BR124" s="100">
        <f t="shared" si="9"/>
        <v>0</v>
      </c>
      <c r="BS124" s="101">
        <f t="shared" si="10"/>
        <v>59.959999999999994</v>
      </c>
      <c r="BU124" s="11">
        <f t="shared" si="11"/>
        <v>17.550330000000002</v>
      </c>
    </row>
    <row r="125" spans="1:73" ht="18" customHeight="1" x14ac:dyDescent="0.3">
      <c r="A125" s="58">
        <f t="shared" si="12"/>
        <v>117</v>
      </c>
      <c r="B125" s="63" t="s">
        <v>139</v>
      </c>
      <c r="C125" s="193">
        <v>48.890819999999998</v>
      </c>
      <c r="D125" s="194">
        <v>47.923559999999995</v>
      </c>
      <c r="E125" s="85"/>
      <c r="F125" s="86"/>
      <c r="G125" s="87"/>
      <c r="H125" s="85">
        <v>5.1999999999999998E-2</v>
      </c>
      <c r="I125" s="86">
        <v>25.154</v>
      </c>
      <c r="J125" s="85"/>
      <c r="K125" s="88"/>
      <c r="L125" s="86"/>
      <c r="M125" s="89"/>
      <c r="N125" s="86"/>
      <c r="O125" s="85"/>
      <c r="P125" s="86"/>
      <c r="Q125" s="90"/>
      <c r="R125" s="86"/>
      <c r="S125" s="85">
        <v>4.8000000000000001E-2</v>
      </c>
      <c r="T125" s="88">
        <v>2</v>
      </c>
      <c r="U125" s="86">
        <v>128.23400000000001</v>
      </c>
      <c r="V125" s="85"/>
      <c r="W125" s="86"/>
      <c r="X125" s="85"/>
      <c r="Y125" s="86"/>
      <c r="Z125" s="85"/>
      <c r="AA125" s="91"/>
      <c r="AB125" s="85"/>
      <c r="AC125" s="86"/>
      <c r="AD125" s="85"/>
      <c r="AE125" s="86"/>
      <c r="AF125" s="92"/>
      <c r="AG125" s="86"/>
      <c r="AH125" s="92"/>
      <c r="AI125" s="86"/>
      <c r="AJ125" s="93"/>
      <c r="AK125" s="94"/>
      <c r="AL125" s="95"/>
      <c r="AM125" s="96"/>
      <c r="AN125" s="96"/>
      <c r="AO125" s="92"/>
      <c r="AP125" s="86"/>
      <c r="AQ125" s="96"/>
      <c r="AR125" s="95"/>
      <c r="AS125" s="86"/>
      <c r="AT125" s="88"/>
      <c r="AU125" s="86"/>
      <c r="AV125" s="97"/>
      <c r="AW125" s="96">
        <v>11.808999999999999</v>
      </c>
      <c r="AX125" s="89"/>
      <c r="AY125" s="86"/>
      <c r="AZ125" s="95"/>
      <c r="BA125" s="86"/>
      <c r="BB125" s="95"/>
      <c r="BC125" s="86"/>
      <c r="BD125" s="95"/>
      <c r="BE125" s="86"/>
      <c r="BF125" s="90"/>
      <c r="BG125" s="86"/>
      <c r="BH125" s="90">
        <v>2</v>
      </c>
      <c r="BI125" s="86">
        <v>2.4750000000000001</v>
      </c>
      <c r="BJ125" s="95"/>
      <c r="BK125" s="86"/>
      <c r="BL125" s="90"/>
      <c r="BM125" s="86"/>
      <c r="BN125" s="90"/>
      <c r="BO125" s="86"/>
      <c r="BP125" s="98">
        <f t="shared" si="7"/>
        <v>165.197</v>
      </c>
      <c r="BQ125" s="99">
        <f t="shared" si="8"/>
        <v>2.4750000000000001</v>
      </c>
      <c r="BR125" s="100">
        <f t="shared" si="9"/>
        <v>0</v>
      </c>
      <c r="BS125" s="101">
        <f t="shared" si="10"/>
        <v>167.672</v>
      </c>
      <c r="BU125" s="11">
        <f t="shared" si="11"/>
        <v>-119.74844</v>
      </c>
    </row>
    <row r="126" spans="1:73" ht="19.5" customHeight="1" x14ac:dyDescent="0.3">
      <c r="A126" s="58">
        <f t="shared" si="12"/>
        <v>118</v>
      </c>
      <c r="B126" s="63" t="s">
        <v>140</v>
      </c>
      <c r="C126" s="193">
        <v>48.822179999999996</v>
      </c>
      <c r="D126" s="194">
        <v>48.041719999999998</v>
      </c>
      <c r="E126" s="85"/>
      <c r="F126" s="86"/>
      <c r="G126" s="87"/>
      <c r="H126" s="85">
        <v>5.7000000000000002E-2</v>
      </c>
      <c r="I126" s="86">
        <v>65.582999999999998</v>
      </c>
      <c r="J126" s="85"/>
      <c r="K126" s="88"/>
      <c r="L126" s="86"/>
      <c r="M126" s="89"/>
      <c r="N126" s="86"/>
      <c r="O126" s="85"/>
      <c r="P126" s="86"/>
      <c r="Q126" s="90"/>
      <c r="R126" s="86"/>
      <c r="S126" s="85">
        <v>6.7000000000000004E-2</v>
      </c>
      <c r="T126" s="88">
        <v>2</v>
      </c>
      <c r="U126" s="86">
        <v>146.315</v>
      </c>
      <c r="V126" s="85"/>
      <c r="W126" s="86"/>
      <c r="X126" s="85"/>
      <c r="Y126" s="86"/>
      <c r="Z126" s="85"/>
      <c r="AA126" s="91"/>
      <c r="AB126" s="85"/>
      <c r="AC126" s="86"/>
      <c r="AD126" s="85"/>
      <c r="AE126" s="86"/>
      <c r="AF126" s="92"/>
      <c r="AG126" s="86"/>
      <c r="AH126" s="92"/>
      <c r="AI126" s="86"/>
      <c r="AJ126" s="93"/>
      <c r="AK126" s="94"/>
      <c r="AL126" s="95"/>
      <c r="AM126" s="96"/>
      <c r="AN126" s="96"/>
      <c r="AO126" s="92"/>
      <c r="AP126" s="86"/>
      <c r="AQ126" s="96"/>
      <c r="AR126" s="95"/>
      <c r="AS126" s="86"/>
      <c r="AT126" s="88"/>
      <c r="AU126" s="86"/>
      <c r="AV126" s="97"/>
      <c r="AW126" s="96">
        <v>11.808999999999999</v>
      </c>
      <c r="AX126" s="89"/>
      <c r="AY126" s="86"/>
      <c r="AZ126" s="95"/>
      <c r="BA126" s="86"/>
      <c r="BB126" s="95"/>
      <c r="BC126" s="86"/>
      <c r="BD126" s="95"/>
      <c r="BE126" s="86"/>
      <c r="BF126" s="90"/>
      <c r="BG126" s="86"/>
      <c r="BH126" s="90"/>
      <c r="BI126" s="86"/>
      <c r="BJ126" s="95">
        <v>1E-3</v>
      </c>
      <c r="BK126" s="86">
        <v>14.517939999999999</v>
      </c>
      <c r="BL126" s="90"/>
      <c r="BM126" s="86"/>
      <c r="BN126" s="90">
        <v>2</v>
      </c>
      <c r="BO126" s="86">
        <v>11.227080000000001</v>
      </c>
      <c r="BP126" s="98">
        <f t="shared" si="7"/>
        <v>223.70699999999999</v>
      </c>
      <c r="BQ126" s="99">
        <f t="shared" si="8"/>
        <v>0</v>
      </c>
      <c r="BR126" s="100">
        <f t="shared" si="9"/>
        <v>25.74502</v>
      </c>
      <c r="BS126" s="101">
        <f t="shared" si="10"/>
        <v>249.45202</v>
      </c>
      <c r="BU126" s="11">
        <f t="shared" si="11"/>
        <v>-201.41030000000001</v>
      </c>
    </row>
    <row r="127" spans="1:73" ht="18.75" customHeight="1" x14ac:dyDescent="0.3">
      <c r="A127" s="58">
        <f t="shared" si="12"/>
        <v>119</v>
      </c>
      <c r="B127" s="63" t="s">
        <v>141</v>
      </c>
      <c r="C127" s="193">
        <v>260.95092</v>
      </c>
      <c r="D127" s="194">
        <v>250.79968</v>
      </c>
      <c r="E127" s="85"/>
      <c r="F127" s="86"/>
      <c r="G127" s="87"/>
      <c r="H127" s="85"/>
      <c r="I127" s="86"/>
      <c r="J127" s="85"/>
      <c r="K127" s="88"/>
      <c r="L127" s="86"/>
      <c r="M127" s="89"/>
      <c r="N127" s="86"/>
      <c r="O127" s="85"/>
      <c r="P127" s="86"/>
      <c r="Q127" s="90"/>
      <c r="R127" s="86"/>
      <c r="S127" s="85">
        <v>0.53500000000000003</v>
      </c>
      <c r="T127" s="88">
        <v>5</v>
      </c>
      <c r="U127" s="86">
        <v>944.5318400000001</v>
      </c>
      <c r="V127" s="85"/>
      <c r="W127" s="86"/>
      <c r="X127" s="85"/>
      <c r="Y127" s="86"/>
      <c r="Z127" s="85"/>
      <c r="AA127" s="91"/>
      <c r="AB127" s="85"/>
      <c r="AC127" s="86"/>
      <c r="AD127" s="85"/>
      <c r="AE127" s="86"/>
      <c r="AF127" s="92"/>
      <c r="AG127" s="86"/>
      <c r="AH127" s="92"/>
      <c r="AI127" s="86"/>
      <c r="AJ127" s="93"/>
      <c r="AK127" s="94"/>
      <c r="AL127" s="95"/>
      <c r="AM127" s="96"/>
      <c r="AN127" s="96"/>
      <c r="AO127" s="92"/>
      <c r="AP127" s="86"/>
      <c r="AQ127" s="96"/>
      <c r="AR127" s="95"/>
      <c r="AS127" s="86"/>
      <c r="AT127" s="88">
        <v>5</v>
      </c>
      <c r="AU127" s="86">
        <v>2.4997799999999999</v>
      </c>
      <c r="AV127" s="97"/>
      <c r="AW127" s="96">
        <v>22.256</v>
      </c>
      <c r="AX127" s="89"/>
      <c r="AY127" s="86"/>
      <c r="AZ127" s="95">
        <v>6.3E-3</v>
      </c>
      <c r="BA127" s="86">
        <v>14.048029999999999</v>
      </c>
      <c r="BB127" s="95"/>
      <c r="BC127" s="86"/>
      <c r="BD127" s="95">
        <v>3.0000000000000001E-3</v>
      </c>
      <c r="BE127" s="86">
        <v>10.78</v>
      </c>
      <c r="BF127" s="90"/>
      <c r="BG127" s="86"/>
      <c r="BH127" s="90">
        <v>8</v>
      </c>
      <c r="BI127" s="86">
        <v>11.163</v>
      </c>
      <c r="BJ127" s="95"/>
      <c r="BK127" s="86"/>
      <c r="BL127" s="90"/>
      <c r="BM127" s="86"/>
      <c r="BN127" s="90">
        <v>1</v>
      </c>
      <c r="BO127" s="86">
        <v>4.8085199999999997</v>
      </c>
      <c r="BP127" s="98">
        <f t="shared" si="7"/>
        <v>969.28762000000006</v>
      </c>
      <c r="BQ127" s="99">
        <f t="shared" si="8"/>
        <v>35.991029999999995</v>
      </c>
      <c r="BR127" s="100">
        <f t="shared" si="9"/>
        <v>4.8085199999999997</v>
      </c>
      <c r="BS127" s="101">
        <f t="shared" si="10"/>
        <v>1010.0871700000001</v>
      </c>
      <c r="BU127" s="11">
        <f t="shared" si="11"/>
        <v>-759.28749000000016</v>
      </c>
    </row>
    <row r="128" spans="1:73" ht="18.75" customHeight="1" x14ac:dyDescent="0.3">
      <c r="A128" s="58">
        <f t="shared" si="12"/>
        <v>120</v>
      </c>
      <c r="B128" s="63" t="s">
        <v>142</v>
      </c>
      <c r="C128" s="193">
        <v>262.16699999999997</v>
      </c>
      <c r="D128" s="194">
        <v>298.56957</v>
      </c>
      <c r="E128" s="85"/>
      <c r="F128" s="86"/>
      <c r="G128" s="87"/>
      <c r="H128" s="85"/>
      <c r="I128" s="86"/>
      <c r="J128" s="85">
        <v>6.0000000000000001E-3</v>
      </c>
      <c r="K128" s="88">
        <v>2</v>
      </c>
      <c r="L128" s="86">
        <v>15.805</v>
      </c>
      <c r="M128" s="89"/>
      <c r="N128" s="86"/>
      <c r="O128" s="85">
        <v>3.4000000000000002E-2</v>
      </c>
      <c r="P128" s="86">
        <v>26.849029999999999</v>
      </c>
      <c r="Q128" s="90"/>
      <c r="R128" s="86"/>
      <c r="S128" s="85">
        <v>0.53199999999999992</v>
      </c>
      <c r="T128" s="88">
        <v>5</v>
      </c>
      <c r="U128" s="86">
        <v>947.55017000000009</v>
      </c>
      <c r="V128" s="85"/>
      <c r="W128" s="86"/>
      <c r="X128" s="85"/>
      <c r="Y128" s="86"/>
      <c r="Z128" s="85"/>
      <c r="AA128" s="91"/>
      <c r="AB128" s="85"/>
      <c r="AC128" s="86"/>
      <c r="AD128" s="85"/>
      <c r="AE128" s="86"/>
      <c r="AF128" s="92"/>
      <c r="AG128" s="86"/>
      <c r="AH128" s="92"/>
      <c r="AI128" s="86"/>
      <c r="AJ128" s="93"/>
      <c r="AK128" s="94"/>
      <c r="AL128" s="95"/>
      <c r="AM128" s="96"/>
      <c r="AN128" s="96"/>
      <c r="AO128" s="92"/>
      <c r="AP128" s="86"/>
      <c r="AQ128" s="96"/>
      <c r="AR128" s="95"/>
      <c r="AS128" s="86"/>
      <c r="AT128" s="88"/>
      <c r="AU128" s="86"/>
      <c r="AV128" s="97"/>
      <c r="AW128" s="96">
        <v>4.8079999999999998</v>
      </c>
      <c r="AX128" s="89"/>
      <c r="AY128" s="86"/>
      <c r="AZ128" s="95">
        <v>3.5000000000000001E-3</v>
      </c>
      <c r="BA128" s="86">
        <v>9.9910300000000003</v>
      </c>
      <c r="BB128" s="95">
        <v>1.5E-3</v>
      </c>
      <c r="BC128" s="86">
        <v>3.911</v>
      </c>
      <c r="BD128" s="95"/>
      <c r="BE128" s="86"/>
      <c r="BF128" s="90"/>
      <c r="BG128" s="86"/>
      <c r="BH128" s="90">
        <v>4</v>
      </c>
      <c r="BI128" s="86">
        <v>24.373000000000001</v>
      </c>
      <c r="BJ128" s="95">
        <v>6.0000000000000005E-2</v>
      </c>
      <c r="BK128" s="86">
        <v>11.201460000000001</v>
      </c>
      <c r="BL128" s="90">
        <v>1</v>
      </c>
      <c r="BM128" s="86">
        <v>1.575</v>
      </c>
      <c r="BN128" s="90">
        <v>1</v>
      </c>
      <c r="BO128" s="86">
        <v>4.8085199999999997</v>
      </c>
      <c r="BP128" s="98">
        <f t="shared" si="7"/>
        <v>995.01220000000012</v>
      </c>
      <c r="BQ128" s="99">
        <f t="shared" si="8"/>
        <v>38.275030000000001</v>
      </c>
      <c r="BR128" s="100">
        <f t="shared" si="9"/>
        <v>17.584980000000002</v>
      </c>
      <c r="BS128" s="101">
        <f t="shared" si="10"/>
        <v>1050.8722100000002</v>
      </c>
      <c r="BU128" s="11">
        <f t="shared" si="11"/>
        <v>-752.30264000000022</v>
      </c>
    </row>
    <row r="129" spans="1:73" ht="18.75" customHeight="1" x14ac:dyDescent="0.3">
      <c r="A129" s="58">
        <f t="shared" si="12"/>
        <v>121</v>
      </c>
      <c r="B129" s="63" t="s">
        <v>143</v>
      </c>
      <c r="C129" s="193">
        <v>746.32101999999998</v>
      </c>
      <c r="D129" s="194">
        <v>718.61483999999996</v>
      </c>
      <c r="E129" s="85">
        <v>2.0999999999999998E-2</v>
      </c>
      <c r="F129" s="86">
        <v>11.834</v>
      </c>
      <c r="G129" s="87"/>
      <c r="H129" s="85">
        <v>4.0000000000000001E-3</v>
      </c>
      <c r="I129" s="86">
        <v>8.1050000000000004</v>
      </c>
      <c r="J129" s="85"/>
      <c r="K129" s="88"/>
      <c r="L129" s="86"/>
      <c r="M129" s="89"/>
      <c r="N129" s="86"/>
      <c r="O129" s="85">
        <v>8.8999999999999996E-2</v>
      </c>
      <c r="P129" s="86">
        <v>45.855179999999997</v>
      </c>
      <c r="Q129" s="90"/>
      <c r="R129" s="86"/>
      <c r="S129" s="85">
        <v>1.079</v>
      </c>
      <c r="T129" s="88">
        <v>5</v>
      </c>
      <c r="U129" s="86">
        <v>1370.8586600000001</v>
      </c>
      <c r="V129" s="85"/>
      <c r="W129" s="86"/>
      <c r="X129" s="85"/>
      <c r="Y129" s="86"/>
      <c r="Z129" s="85"/>
      <c r="AA129" s="91"/>
      <c r="AB129" s="85"/>
      <c r="AC129" s="86"/>
      <c r="AD129" s="85"/>
      <c r="AE129" s="86"/>
      <c r="AF129" s="92">
        <v>2</v>
      </c>
      <c r="AG129" s="86">
        <v>6.7251900000000004</v>
      </c>
      <c r="AH129" s="92"/>
      <c r="AI129" s="86"/>
      <c r="AJ129" s="93">
        <v>5</v>
      </c>
      <c r="AK129" s="94">
        <v>14.02439</v>
      </c>
      <c r="AL129" s="95"/>
      <c r="AM129" s="96"/>
      <c r="AN129" s="96"/>
      <c r="AO129" s="92"/>
      <c r="AP129" s="86"/>
      <c r="AQ129" s="96"/>
      <c r="AR129" s="95">
        <v>0.30099999999999999</v>
      </c>
      <c r="AS129" s="86">
        <v>484.77102000000002</v>
      </c>
      <c r="AT129" s="88"/>
      <c r="AU129" s="86"/>
      <c r="AV129" s="97"/>
      <c r="AW129" s="96">
        <v>88.813999999999993</v>
      </c>
      <c r="AX129" s="89">
        <v>4.0000000000000001E-3</v>
      </c>
      <c r="AY129" s="86">
        <v>11.38184</v>
      </c>
      <c r="AZ129" s="95">
        <v>8.0000000000000002E-3</v>
      </c>
      <c r="BA129" s="86">
        <v>13.62778</v>
      </c>
      <c r="BB129" s="95">
        <v>1.4E-2</v>
      </c>
      <c r="BC129" s="86">
        <v>37.432760000000002</v>
      </c>
      <c r="BD129" s="95">
        <v>1.55E-2</v>
      </c>
      <c r="BE129" s="86">
        <v>46.473999999999997</v>
      </c>
      <c r="BF129" s="90">
        <v>8</v>
      </c>
      <c r="BG129" s="86">
        <v>39.37903</v>
      </c>
      <c r="BH129" s="90">
        <v>82</v>
      </c>
      <c r="BI129" s="86">
        <v>158.83199999999999</v>
      </c>
      <c r="BJ129" s="95"/>
      <c r="BK129" s="86"/>
      <c r="BL129" s="90"/>
      <c r="BM129" s="86"/>
      <c r="BN129" s="90">
        <v>1</v>
      </c>
      <c r="BO129" s="86">
        <v>4.51</v>
      </c>
      <c r="BP129" s="98">
        <f t="shared" si="7"/>
        <v>2030.9874400000006</v>
      </c>
      <c r="BQ129" s="99">
        <f t="shared" si="8"/>
        <v>307.12741</v>
      </c>
      <c r="BR129" s="100">
        <f t="shared" si="9"/>
        <v>4.51</v>
      </c>
      <c r="BS129" s="101">
        <f t="shared" si="10"/>
        <v>2342.6248500000006</v>
      </c>
      <c r="BU129" s="11">
        <f t="shared" si="11"/>
        <v>-1624.0100100000006</v>
      </c>
    </row>
    <row r="130" spans="1:73" ht="18.75" customHeight="1" x14ac:dyDescent="0.3">
      <c r="A130" s="58">
        <f t="shared" si="12"/>
        <v>122</v>
      </c>
      <c r="B130" s="63" t="s">
        <v>144</v>
      </c>
      <c r="C130" s="193">
        <v>201.70434</v>
      </c>
      <c r="D130" s="194">
        <v>200.60586999999998</v>
      </c>
      <c r="E130" s="85"/>
      <c r="F130" s="86"/>
      <c r="G130" s="87"/>
      <c r="H130" s="85">
        <v>4.5999999999999999E-2</v>
      </c>
      <c r="I130" s="86">
        <v>28.142249999999997</v>
      </c>
      <c r="J130" s="85"/>
      <c r="K130" s="88"/>
      <c r="L130" s="86"/>
      <c r="M130" s="89"/>
      <c r="N130" s="86"/>
      <c r="O130" s="85"/>
      <c r="P130" s="86"/>
      <c r="Q130" s="90"/>
      <c r="R130" s="86"/>
      <c r="S130" s="85">
        <v>0.26300000000000001</v>
      </c>
      <c r="T130" s="88">
        <v>1</v>
      </c>
      <c r="U130" s="86">
        <v>458.85232000000002</v>
      </c>
      <c r="V130" s="85"/>
      <c r="W130" s="86"/>
      <c r="X130" s="85"/>
      <c r="Y130" s="86"/>
      <c r="Z130" s="85"/>
      <c r="AA130" s="91"/>
      <c r="AB130" s="85"/>
      <c r="AC130" s="86"/>
      <c r="AD130" s="85"/>
      <c r="AE130" s="86"/>
      <c r="AF130" s="92"/>
      <c r="AG130" s="86"/>
      <c r="AH130" s="92"/>
      <c r="AI130" s="86"/>
      <c r="AJ130" s="93"/>
      <c r="AK130" s="94"/>
      <c r="AL130" s="95"/>
      <c r="AM130" s="96"/>
      <c r="AN130" s="96"/>
      <c r="AO130" s="92"/>
      <c r="AP130" s="86"/>
      <c r="AQ130" s="96"/>
      <c r="AR130" s="95"/>
      <c r="AS130" s="86"/>
      <c r="AT130" s="88"/>
      <c r="AU130" s="86"/>
      <c r="AV130" s="97"/>
      <c r="AW130" s="96">
        <v>33.407000000000004</v>
      </c>
      <c r="AX130" s="89">
        <v>8.0000000000000002E-3</v>
      </c>
      <c r="AY130" s="86">
        <v>17.315359999999998</v>
      </c>
      <c r="AZ130" s="95">
        <v>4.0000000000000001E-3</v>
      </c>
      <c r="BA130" s="86">
        <v>14.66075</v>
      </c>
      <c r="BB130" s="95">
        <v>5.0000000000000001E-3</v>
      </c>
      <c r="BC130" s="86">
        <v>13.026759999999999</v>
      </c>
      <c r="BD130" s="95">
        <v>1.6E-2</v>
      </c>
      <c r="BE130" s="86">
        <v>17.681380000000001</v>
      </c>
      <c r="BF130" s="90">
        <v>1</v>
      </c>
      <c r="BG130" s="86">
        <v>2.931</v>
      </c>
      <c r="BH130" s="90">
        <v>14</v>
      </c>
      <c r="BI130" s="86">
        <v>17.001999999999999</v>
      </c>
      <c r="BJ130" s="95"/>
      <c r="BK130" s="86"/>
      <c r="BL130" s="90">
        <v>6</v>
      </c>
      <c r="BM130" s="86">
        <v>6.8659999999999997</v>
      </c>
      <c r="BN130" s="90">
        <v>1</v>
      </c>
      <c r="BO130" s="86">
        <v>4.4210000000000003</v>
      </c>
      <c r="BP130" s="98">
        <f t="shared" si="7"/>
        <v>520.40156999999999</v>
      </c>
      <c r="BQ130" s="99">
        <f t="shared" si="8"/>
        <v>82.617249999999999</v>
      </c>
      <c r="BR130" s="100">
        <f t="shared" si="9"/>
        <v>11.286999999999999</v>
      </c>
      <c r="BS130" s="101">
        <f t="shared" si="10"/>
        <v>614.30582000000004</v>
      </c>
      <c r="BU130" s="11">
        <f t="shared" si="11"/>
        <v>-413.69995000000006</v>
      </c>
    </row>
    <row r="131" spans="1:73" ht="18.75" customHeight="1" x14ac:dyDescent="0.3">
      <c r="A131" s="58">
        <f t="shared" si="12"/>
        <v>123</v>
      </c>
      <c r="B131" s="63" t="s">
        <v>145</v>
      </c>
      <c r="C131" s="193">
        <v>245.53626</v>
      </c>
      <c r="D131" s="194">
        <v>241.98062999999999</v>
      </c>
      <c r="E131" s="85"/>
      <c r="F131" s="86"/>
      <c r="G131" s="87"/>
      <c r="H131" s="85">
        <v>0.121</v>
      </c>
      <c r="I131" s="86">
        <v>79.543999999999997</v>
      </c>
      <c r="J131" s="85"/>
      <c r="K131" s="88"/>
      <c r="L131" s="86"/>
      <c r="M131" s="89"/>
      <c r="N131" s="86"/>
      <c r="O131" s="85"/>
      <c r="P131" s="86"/>
      <c r="Q131" s="90"/>
      <c r="R131" s="86"/>
      <c r="S131" s="85">
        <v>0.39200000000000002</v>
      </c>
      <c r="T131" s="88">
        <v>4</v>
      </c>
      <c r="U131" s="86">
        <v>706.83722</v>
      </c>
      <c r="V131" s="85"/>
      <c r="W131" s="86"/>
      <c r="X131" s="85">
        <v>5.0000000000000001E-4</v>
      </c>
      <c r="Y131" s="86">
        <v>0.62451999999999996</v>
      </c>
      <c r="Z131" s="85"/>
      <c r="AA131" s="91"/>
      <c r="AB131" s="85"/>
      <c r="AC131" s="86"/>
      <c r="AD131" s="85"/>
      <c r="AE131" s="86"/>
      <c r="AF131" s="92"/>
      <c r="AG131" s="86"/>
      <c r="AH131" s="92"/>
      <c r="AI131" s="86"/>
      <c r="AJ131" s="93">
        <v>20</v>
      </c>
      <c r="AK131" s="94">
        <v>539.44000000000005</v>
      </c>
      <c r="AL131" s="95"/>
      <c r="AM131" s="96"/>
      <c r="AN131" s="96"/>
      <c r="AO131" s="92"/>
      <c r="AP131" s="86"/>
      <c r="AQ131" s="96"/>
      <c r="AR131" s="95"/>
      <c r="AS131" s="86"/>
      <c r="AT131" s="88">
        <v>5</v>
      </c>
      <c r="AU131" s="86">
        <v>2.75231</v>
      </c>
      <c r="AV131" s="97"/>
      <c r="AW131" s="96">
        <v>27.547000000000001</v>
      </c>
      <c r="AX131" s="89"/>
      <c r="AY131" s="86"/>
      <c r="AZ131" s="95"/>
      <c r="BA131" s="86"/>
      <c r="BB131" s="95"/>
      <c r="BC131" s="86"/>
      <c r="BD131" s="95"/>
      <c r="BE131" s="86"/>
      <c r="BF131" s="90"/>
      <c r="BG131" s="86"/>
      <c r="BH131" s="90">
        <v>12</v>
      </c>
      <c r="BI131" s="86">
        <v>19.63</v>
      </c>
      <c r="BJ131" s="95"/>
      <c r="BK131" s="86"/>
      <c r="BL131" s="90"/>
      <c r="BM131" s="86"/>
      <c r="BN131" s="90">
        <v>2</v>
      </c>
      <c r="BO131" s="86">
        <v>9.51</v>
      </c>
      <c r="BP131" s="98">
        <f t="shared" si="7"/>
        <v>1356.7450500000002</v>
      </c>
      <c r="BQ131" s="99">
        <f t="shared" si="8"/>
        <v>19.63</v>
      </c>
      <c r="BR131" s="100">
        <f t="shared" si="9"/>
        <v>9.51</v>
      </c>
      <c r="BS131" s="101">
        <f t="shared" si="10"/>
        <v>1385.8850500000003</v>
      </c>
      <c r="BU131" s="11">
        <f t="shared" si="11"/>
        <v>-1143.9044200000003</v>
      </c>
    </row>
    <row r="132" spans="1:73" ht="18.75" customHeight="1" x14ac:dyDescent="0.3">
      <c r="A132" s="58">
        <f t="shared" si="12"/>
        <v>124</v>
      </c>
      <c r="B132" s="63" t="s">
        <v>146</v>
      </c>
      <c r="C132" s="193">
        <v>246.40576000000001</v>
      </c>
      <c r="D132" s="194">
        <v>286.42465000000004</v>
      </c>
      <c r="E132" s="85"/>
      <c r="F132" s="86"/>
      <c r="G132" s="87"/>
      <c r="H132" s="85"/>
      <c r="I132" s="86"/>
      <c r="J132" s="85"/>
      <c r="K132" s="88"/>
      <c r="L132" s="86"/>
      <c r="M132" s="89"/>
      <c r="N132" s="86"/>
      <c r="O132" s="85">
        <v>0.02</v>
      </c>
      <c r="P132" s="86">
        <v>16.747640000000001</v>
      </c>
      <c r="Q132" s="111"/>
      <c r="R132" s="107"/>
      <c r="S132" s="85"/>
      <c r="T132" s="88"/>
      <c r="U132" s="86"/>
      <c r="V132" s="85"/>
      <c r="W132" s="86"/>
      <c r="X132" s="85">
        <v>1.25E-3</v>
      </c>
      <c r="Y132" s="86">
        <v>1.61897</v>
      </c>
      <c r="Z132" s="85"/>
      <c r="AA132" s="91"/>
      <c r="AB132" s="85"/>
      <c r="AC132" s="86"/>
      <c r="AD132" s="85"/>
      <c r="AE132" s="86"/>
      <c r="AF132" s="92"/>
      <c r="AG132" s="86"/>
      <c r="AH132" s="92"/>
      <c r="AI132" s="86"/>
      <c r="AJ132" s="93"/>
      <c r="AK132" s="94"/>
      <c r="AL132" s="95"/>
      <c r="AM132" s="96"/>
      <c r="AN132" s="96"/>
      <c r="AO132" s="92"/>
      <c r="AP132" s="86"/>
      <c r="AQ132" s="96"/>
      <c r="AR132" s="95"/>
      <c r="AS132" s="86"/>
      <c r="AT132" s="88"/>
      <c r="AU132" s="86"/>
      <c r="AV132" s="97"/>
      <c r="AW132" s="96">
        <v>19.774999999999999</v>
      </c>
      <c r="AX132" s="89"/>
      <c r="AY132" s="86"/>
      <c r="AZ132" s="95"/>
      <c r="BA132" s="86"/>
      <c r="BB132" s="95">
        <v>0.01</v>
      </c>
      <c r="BC132" s="86">
        <v>22.992929999999998</v>
      </c>
      <c r="BD132" s="95"/>
      <c r="BE132" s="86"/>
      <c r="BF132" s="90"/>
      <c r="BG132" s="86"/>
      <c r="BH132" s="90">
        <v>3</v>
      </c>
      <c r="BI132" s="86">
        <v>6.0449999999999999</v>
      </c>
      <c r="BJ132" s="95"/>
      <c r="BK132" s="86"/>
      <c r="BL132" s="90"/>
      <c r="BM132" s="86"/>
      <c r="BN132" s="90"/>
      <c r="BO132" s="86"/>
      <c r="BP132" s="98">
        <f t="shared" si="7"/>
        <v>38.14161</v>
      </c>
      <c r="BQ132" s="99">
        <f t="shared" si="8"/>
        <v>29.037929999999996</v>
      </c>
      <c r="BR132" s="100">
        <f t="shared" si="9"/>
        <v>0</v>
      </c>
      <c r="BS132" s="101">
        <f t="shared" si="10"/>
        <v>67.179540000000003</v>
      </c>
      <c r="BU132" s="11">
        <f t="shared" si="11"/>
        <v>219.24511000000004</v>
      </c>
    </row>
    <row r="133" spans="1:73" ht="18.75" customHeight="1" x14ac:dyDescent="0.3">
      <c r="A133" s="58">
        <f t="shared" si="12"/>
        <v>125</v>
      </c>
      <c r="B133" s="63" t="s">
        <v>147</v>
      </c>
      <c r="C133" s="193">
        <v>246.52422000000001</v>
      </c>
      <c r="D133" s="194">
        <v>244.81549999999999</v>
      </c>
      <c r="E133" s="85"/>
      <c r="F133" s="86"/>
      <c r="G133" s="87"/>
      <c r="H133" s="85"/>
      <c r="I133" s="86"/>
      <c r="J133" s="85"/>
      <c r="K133" s="88"/>
      <c r="L133" s="86"/>
      <c r="M133" s="89">
        <v>0.01</v>
      </c>
      <c r="N133" s="86">
        <v>8.7503399999999996</v>
      </c>
      <c r="O133" s="85"/>
      <c r="P133" s="86"/>
      <c r="Q133" s="90"/>
      <c r="R133" s="86"/>
      <c r="S133" s="85"/>
      <c r="T133" s="88"/>
      <c r="U133" s="86"/>
      <c r="V133" s="85"/>
      <c r="W133" s="86"/>
      <c r="X133" s="85"/>
      <c r="Y133" s="86"/>
      <c r="Z133" s="85"/>
      <c r="AA133" s="91"/>
      <c r="AB133" s="85"/>
      <c r="AC133" s="86"/>
      <c r="AD133" s="85"/>
      <c r="AE133" s="86"/>
      <c r="AF133" s="92"/>
      <c r="AG133" s="86"/>
      <c r="AH133" s="92"/>
      <c r="AI133" s="86"/>
      <c r="AJ133" s="93"/>
      <c r="AK133" s="94"/>
      <c r="AL133" s="95"/>
      <c r="AM133" s="96"/>
      <c r="AN133" s="96"/>
      <c r="AO133" s="92"/>
      <c r="AP133" s="86"/>
      <c r="AQ133" s="96"/>
      <c r="AR133" s="95"/>
      <c r="AS133" s="86"/>
      <c r="AT133" s="88"/>
      <c r="AU133" s="86"/>
      <c r="AV133" s="97"/>
      <c r="AW133" s="96">
        <v>9.9030000000000005</v>
      </c>
      <c r="AX133" s="89">
        <v>7.0000000000000001E-3</v>
      </c>
      <c r="AY133" s="86">
        <v>17.919899999999998</v>
      </c>
      <c r="AZ133" s="95">
        <v>4.0000000000000001E-3</v>
      </c>
      <c r="BA133" s="86">
        <v>15.686780000000001</v>
      </c>
      <c r="BB133" s="95"/>
      <c r="BC133" s="86"/>
      <c r="BD133" s="95">
        <v>6.0000000000000001E-3</v>
      </c>
      <c r="BE133" s="86">
        <v>11.30396</v>
      </c>
      <c r="BF133" s="90"/>
      <c r="BG133" s="86"/>
      <c r="BH133" s="90">
        <v>9</v>
      </c>
      <c r="BI133" s="86">
        <v>14.597</v>
      </c>
      <c r="BJ133" s="95"/>
      <c r="BK133" s="86"/>
      <c r="BL133" s="90"/>
      <c r="BM133" s="86"/>
      <c r="BN133" s="90"/>
      <c r="BO133" s="86"/>
      <c r="BP133" s="98">
        <f t="shared" si="7"/>
        <v>18.65334</v>
      </c>
      <c r="BQ133" s="99">
        <f t="shared" si="8"/>
        <v>59.507640000000002</v>
      </c>
      <c r="BR133" s="100">
        <f t="shared" si="9"/>
        <v>0</v>
      </c>
      <c r="BS133" s="101">
        <f t="shared" si="10"/>
        <v>78.160979999999995</v>
      </c>
      <c r="BU133" s="11">
        <f t="shared" si="11"/>
        <v>166.65451999999999</v>
      </c>
    </row>
    <row r="134" spans="1:73" ht="18.75" customHeight="1" x14ac:dyDescent="0.3">
      <c r="A134" s="58">
        <f t="shared" si="12"/>
        <v>126</v>
      </c>
      <c r="B134" s="63" t="s">
        <v>148</v>
      </c>
      <c r="C134" s="193">
        <v>1193.44506</v>
      </c>
      <c r="D134" s="194">
        <v>1185.9060999999999</v>
      </c>
      <c r="E134" s="85">
        <v>0.42620000000000002</v>
      </c>
      <c r="F134" s="86">
        <v>210.714</v>
      </c>
      <c r="G134" s="87"/>
      <c r="H134" s="85">
        <v>0.1852</v>
      </c>
      <c r="I134" s="86">
        <v>366.96790000000004</v>
      </c>
      <c r="J134" s="85"/>
      <c r="K134" s="88"/>
      <c r="L134" s="86"/>
      <c r="M134" s="89"/>
      <c r="N134" s="86"/>
      <c r="O134" s="85">
        <v>0.48699999999999999</v>
      </c>
      <c r="P134" s="86">
        <v>142.84314000000001</v>
      </c>
      <c r="Q134" s="90"/>
      <c r="R134" s="86"/>
      <c r="S134" s="85"/>
      <c r="T134" s="88"/>
      <c r="U134" s="86"/>
      <c r="V134" s="85"/>
      <c r="W134" s="86"/>
      <c r="X134" s="85">
        <v>4.0000000000000001E-3</v>
      </c>
      <c r="Y134" s="86">
        <v>2.7509589999999999</v>
      </c>
      <c r="Z134" s="85"/>
      <c r="AA134" s="91"/>
      <c r="AB134" s="85"/>
      <c r="AC134" s="86"/>
      <c r="AD134" s="85"/>
      <c r="AE134" s="86"/>
      <c r="AF134" s="92">
        <v>3</v>
      </c>
      <c r="AG134" s="86">
        <v>20.271100000000001</v>
      </c>
      <c r="AH134" s="92"/>
      <c r="AI134" s="86"/>
      <c r="AJ134" s="93"/>
      <c r="AK134" s="94"/>
      <c r="AL134" s="95"/>
      <c r="AM134" s="96"/>
      <c r="AN134" s="96"/>
      <c r="AO134" s="92"/>
      <c r="AP134" s="86"/>
      <c r="AQ134" s="96"/>
      <c r="AR134" s="95"/>
      <c r="AS134" s="86"/>
      <c r="AT134" s="88"/>
      <c r="AU134" s="86"/>
      <c r="AV134" s="97"/>
      <c r="AW134" s="96">
        <v>48.127999999999993</v>
      </c>
      <c r="AX134" s="89">
        <v>1.5E-3</v>
      </c>
      <c r="AY134" s="86">
        <v>4.9349999999999996</v>
      </c>
      <c r="AZ134" s="95">
        <v>4.0000000000000001E-3</v>
      </c>
      <c r="BA134" s="86">
        <v>7.26546</v>
      </c>
      <c r="BB134" s="95">
        <v>5.0000000000000001E-3</v>
      </c>
      <c r="BC134" s="86">
        <v>13.590400000000001</v>
      </c>
      <c r="BD134" s="95">
        <v>3.0000000000000001E-3</v>
      </c>
      <c r="BE134" s="86">
        <v>5.665</v>
      </c>
      <c r="BF134" s="90">
        <v>6</v>
      </c>
      <c r="BG134" s="86">
        <v>28.130609999999997</v>
      </c>
      <c r="BH134" s="90">
        <v>20</v>
      </c>
      <c r="BI134" s="86">
        <v>25.893000000000001</v>
      </c>
      <c r="BJ134" s="95">
        <v>2E-3</v>
      </c>
      <c r="BK134" s="86">
        <v>3.5783499999999999</v>
      </c>
      <c r="BL134" s="90">
        <v>22</v>
      </c>
      <c r="BM134" s="86">
        <v>24.978999999999999</v>
      </c>
      <c r="BN134" s="90"/>
      <c r="BO134" s="86"/>
      <c r="BP134" s="98">
        <f t="shared" si="7"/>
        <v>791.67509900000005</v>
      </c>
      <c r="BQ134" s="99">
        <f t="shared" si="8"/>
        <v>85.479469999999992</v>
      </c>
      <c r="BR134" s="100">
        <f t="shared" si="9"/>
        <v>28.55735</v>
      </c>
      <c r="BS134" s="101">
        <f t="shared" si="10"/>
        <v>905.71191900000008</v>
      </c>
      <c r="BU134" s="11">
        <f t="shared" si="11"/>
        <v>280.19418099999984</v>
      </c>
    </row>
    <row r="135" spans="1:73" ht="18" customHeight="1" x14ac:dyDescent="0.3">
      <c r="A135" s="58">
        <f t="shared" si="12"/>
        <v>127</v>
      </c>
      <c r="B135" s="63" t="s">
        <v>149</v>
      </c>
      <c r="C135" s="193">
        <v>238.55808000000002</v>
      </c>
      <c r="D135" s="194">
        <v>235.59306000000001</v>
      </c>
      <c r="E135" s="85"/>
      <c r="F135" s="86"/>
      <c r="G135" s="87"/>
      <c r="H135" s="85">
        <v>4.0000000000000001E-3</v>
      </c>
      <c r="I135" s="86">
        <v>13.411</v>
      </c>
      <c r="J135" s="85">
        <v>1E-3</v>
      </c>
      <c r="K135" s="88">
        <v>1</v>
      </c>
      <c r="L135" s="86">
        <v>8.0960000000000001</v>
      </c>
      <c r="M135" s="89"/>
      <c r="N135" s="86"/>
      <c r="O135" s="85"/>
      <c r="P135" s="86"/>
      <c r="Q135" s="90"/>
      <c r="R135" s="86"/>
      <c r="S135" s="85"/>
      <c r="T135" s="88"/>
      <c r="U135" s="86"/>
      <c r="V135" s="85"/>
      <c r="W135" s="86"/>
      <c r="X135" s="85"/>
      <c r="Y135" s="86"/>
      <c r="Z135" s="85"/>
      <c r="AA135" s="91"/>
      <c r="AB135" s="85"/>
      <c r="AC135" s="86"/>
      <c r="AD135" s="85"/>
      <c r="AE135" s="86"/>
      <c r="AF135" s="92">
        <v>1</v>
      </c>
      <c r="AG135" s="86">
        <v>3.5339999999999998</v>
      </c>
      <c r="AH135" s="92"/>
      <c r="AI135" s="86"/>
      <c r="AJ135" s="93">
        <v>5</v>
      </c>
      <c r="AK135" s="94">
        <v>45.369169999999997</v>
      </c>
      <c r="AL135" s="95"/>
      <c r="AM135" s="96"/>
      <c r="AN135" s="96"/>
      <c r="AO135" s="92"/>
      <c r="AP135" s="86"/>
      <c r="AQ135" s="96"/>
      <c r="AR135" s="95"/>
      <c r="AS135" s="86"/>
      <c r="AT135" s="88"/>
      <c r="AU135" s="86"/>
      <c r="AV135" s="97"/>
      <c r="AW135" s="96">
        <v>46.519000000000005</v>
      </c>
      <c r="AX135" s="89"/>
      <c r="AY135" s="86"/>
      <c r="AZ135" s="95"/>
      <c r="BA135" s="86"/>
      <c r="BB135" s="95"/>
      <c r="BC135" s="86"/>
      <c r="BD135" s="95">
        <v>8.5000000000000006E-3</v>
      </c>
      <c r="BE135" s="86">
        <v>15.780860000000001</v>
      </c>
      <c r="BF135" s="90"/>
      <c r="BG135" s="86"/>
      <c r="BH135" s="90">
        <v>14</v>
      </c>
      <c r="BI135" s="86">
        <v>39.076999999999998</v>
      </c>
      <c r="BJ135" s="95">
        <v>5.0000000000000001E-3</v>
      </c>
      <c r="BK135" s="86">
        <v>2.18872</v>
      </c>
      <c r="BL135" s="90"/>
      <c r="BM135" s="86"/>
      <c r="BN135" s="90"/>
      <c r="BO135" s="86"/>
      <c r="BP135" s="98">
        <f t="shared" si="7"/>
        <v>116.92917</v>
      </c>
      <c r="BQ135" s="99">
        <f t="shared" si="8"/>
        <v>54.857860000000002</v>
      </c>
      <c r="BR135" s="100">
        <f t="shared" si="9"/>
        <v>2.18872</v>
      </c>
      <c r="BS135" s="101">
        <f t="shared" si="10"/>
        <v>173.97575000000001</v>
      </c>
      <c r="BU135" s="11">
        <f t="shared" si="11"/>
        <v>61.617310000000003</v>
      </c>
    </row>
    <row r="136" spans="1:73" ht="18" customHeight="1" x14ac:dyDescent="0.3">
      <c r="A136" s="58">
        <f t="shared" si="12"/>
        <v>128</v>
      </c>
      <c r="B136" s="63" t="s">
        <v>150</v>
      </c>
      <c r="C136" s="193">
        <v>240.2841</v>
      </c>
      <c r="D136" s="194">
        <v>240.84294999999997</v>
      </c>
      <c r="E136" s="85">
        <v>6.1449999999999998E-2</v>
      </c>
      <c r="F136" s="86">
        <v>32.169490000000003</v>
      </c>
      <c r="G136" s="87"/>
      <c r="H136" s="85"/>
      <c r="I136" s="86"/>
      <c r="J136" s="85"/>
      <c r="K136" s="88"/>
      <c r="L136" s="86"/>
      <c r="M136" s="89">
        <v>2E-3</v>
      </c>
      <c r="N136" s="86">
        <v>2.1619999999999999</v>
      </c>
      <c r="O136" s="85"/>
      <c r="P136" s="86"/>
      <c r="Q136" s="90"/>
      <c r="R136" s="86"/>
      <c r="S136" s="85"/>
      <c r="T136" s="88"/>
      <c r="U136" s="86"/>
      <c r="V136" s="85"/>
      <c r="W136" s="86"/>
      <c r="X136" s="85">
        <v>1E-3</v>
      </c>
      <c r="Y136" s="86">
        <v>1.2075899999999999</v>
      </c>
      <c r="Z136" s="85"/>
      <c r="AA136" s="91"/>
      <c r="AB136" s="85"/>
      <c r="AC136" s="86"/>
      <c r="AD136" s="85"/>
      <c r="AE136" s="86"/>
      <c r="AF136" s="92"/>
      <c r="AG136" s="86"/>
      <c r="AH136" s="92"/>
      <c r="AI136" s="86"/>
      <c r="AJ136" s="93"/>
      <c r="AK136" s="94"/>
      <c r="AL136" s="95"/>
      <c r="AM136" s="96"/>
      <c r="AN136" s="96"/>
      <c r="AO136" s="92"/>
      <c r="AP136" s="86"/>
      <c r="AQ136" s="96"/>
      <c r="AR136" s="95"/>
      <c r="AS136" s="86"/>
      <c r="AT136" s="88"/>
      <c r="AU136" s="86"/>
      <c r="AV136" s="97"/>
      <c r="AW136" s="96">
        <v>28.951999999999998</v>
      </c>
      <c r="AX136" s="89"/>
      <c r="AY136" s="86"/>
      <c r="AZ136" s="95"/>
      <c r="BA136" s="86"/>
      <c r="BB136" s="95"/>
      <c r="BC136" s="86"/>
      <c r="BD136" s="95">
        <v>1.5E-3</v>
      </c>
      <c r="BE136" s="86">
        <v>3.8113199999999998</v>
      </c>
      <c r="BF136" s="90">
        <v>1</v>
      </c>
      <c r="BG136" s="86">
        <v>2.6825999999999999</v>
      </c>
      <c r="BH136" s="90">
        <v>35</v>
      </c>
      <c r="BI136" s="86">
        <v>76.100999999999999</v>
      </c>
      <c r="BJ136" s="95">
        <v>5.0000000000000001E-3</v>
      </c>
      <c r="BK136" s="86">
        <v>4.6919399999999998</v>
      </c>
      <c r="BL136" s="90"/>
      <c r="BM136" s="86"/>
      <c r="BN136" s="90">
        <v>1</v>
      </c>
      <c r="BO136" s="86">
        <v>3.96699</v>
      </c>
      <c r="BP136" s="98">
        <f t="shared" si="7"/>
        <v>64.491080000000011</v>
      </c>
      <c r="BQ136" s="99">
        <f t="shared" si="8"/>
        <v>82.594920000000002</v>
      </c>
      <c r="BR136" s="100">
        <f t="shared" si="9"/>
        <v>8.6589299999999998</v>
      </c>
      <c r="BS136" s="101">
        <f t="shared" si="10"/>
        <v>155.74493000000001</v>
      </c>
      <c r="BU136" s="11">
        <f t="shared" si="11"/>
        <v>85.098019999999963</v>
      </c>
    </row>
    <row r="137" spans="1:73" ht="18.75" customHeight="1" x14ac:dyDescent="0.3">
      <c r="A137" s="58">
        <f t="shared" si="12"/>
        <v>129</v>
      </c>
      <c r="B137" s="63" t="s">
        <v>151</v>
      </c>
      <c r="C137" s="193">
        <v>116.24694000000001</v>
      </c>
      <c r="D137" s="194">
        <v>116.35520999999999</v>
      </c>
      <c r="E137" s="85">
        <v>5.0000000000000001E-3</v>
      </c>
      <c r="F137" s="86">
        <v>2.7132999999999998</v>
      </c>
      <c r="G137" s="87"/>
      <c r="H137" s="85"/>
      <c r="I137" s="86"/>
      <c r="J137" s="85"/>
      <c r="K137" s="88"/>
      <c r="L137" s="86"/>
      <c r="M137" s="89"/>
      <c r="N137" s="86"/>
      <c r="O137" s="85"/>
      <c r="P137" s="86"/>
      <c r="Q137" s="90"/>
      <c r="R137" s="86"/>
      <c r="S137" s="85"/>
      <c r="T137" s="88"/>
      <c r="U137" s="86"/>
      <c r="V137" s="85"/>
      <c r="W137" s="86"/>
      <c r="X137" s="85"/>
      <c r="Y137" s="86"/>
      <c r="Z137" s="85"/>
      <c r="AA137" s="91"/>
      <c r="AB137" s="85"/>
      <c r="AC137" s="86"/>
      <c r="AD137" s="85"/>
      <c r="AE137" s="86"/>
      <c r="AF137" s="92"/>
      <c r="AG137" s="86"/>
      <c r="AH137" s="92"/>
      <c r="AI137" s="86"/>
      <c r="AJ137" s="93"/>
      <c r="AK137" s="94"/>
      <c r="AL137" s="95"/>
      <c r="AM137" s="96"/>
      <c r="AN137" s="96"/>
      <c r="AO137" s="92"/>
      <c r="AP137" s="86"/>
      <c r="AQ137" s="96"/>
      <c r="AR137" s="95"/>
      <c r="AS137" s="86"/>
      <c r="AT137" s="88"/>
      <c r="AU137" s="86"/>
      <c r="AV137" s="97"/>
      <c r="AW137" s="96">
        <v>38.191000000000003</v>
      </c>
      <c r="AX137" s="89"/>
      <c r="AY137" s="86"/>
      <c r="AZ137" s="95"/>
      <c r="BA137" s="86"/>
      <c r="BB137" s="95">
        <v>2E-3</v>
      </c>
      <c r="BC137" s="86">
        <v>5.4001099999999997</v>
      </c>
      <c r="BD137" s="95"/>
      <c r="BE137" s="86"/>
      <c r="BF137" s="90"/>
      <c r="BG137" s="86"/>
      <c r="BH137" s="90">
        <v>13</v>
      </c>
      <c r="BI137" s="86">
        <v>15.999000000000001</v>
      </c>
      <c r="BJ137" s="95"/>
      <c r="BK137" s="86"/>
      <c r="BL137" s="90">
        <v>1</v>
      </c>
      <c r="BM137" s="86">
        <v>0.88500000000000001</v>
      </c>
      <c r="BN137" s="90"/>
      <c r="BO137" s="86"/>
      <c r="BP137" s="98">
        <f t="shared" ref="BP137:BP200" si="13">F137+G137+I137+L137+N137+P137+R137+U137+W137+Y137+AA137+AC137+AE137+AG137+AI137+AK137+AL137+AM137+AN137+AP137+AQ137+AS137+AU137+AW137</f>
        <v>40.904299999999999</v>
      </c>
      <c r="BQ137" s="99">
        <f t="shared" ref="BQ137:BQ200" si="14">AY137+BA137+BC137+BE137+BG137+BI137</f>
        <v>21.39911</v>
      </c>
      <c r="BR137" s="100">
        <f t="shared" ref="BR137:BR200" si="15">BK137+BM137+BO137</f>
        <v>0.88500000000000001</v>
      </c>
      <c r="BS137" s="101">
        <f t="shared" ref="BS137:BS200" si="16">BP137+BQ137+BR137+AV137</f>
        <v>63.188409999999998</v>
      </c>
      <c r="BU137" s="11">
        <f t="shared" ref="BU137:BU200" si="17">D137-BS137</f>
        <v>53.166799999999988</v>
      </c>
    </row>
    <row r="138" spans="1:73" ht="18.75" customHeight="1" x14ac:dyDescent="0.3">
      <c r="A138" s="58">
        <f t="shared" ref="A138:A201" si="18">A137+1</f>
        <v>130</v>
      </c>
      <c r="B138" s="63" t="s">
        <v>152</v>
      </c>
      <c r="C138" s="193">
        <v>1323.73452</v>
      </c>
      <c r="D138" s="194">
        <v>1332.5370600000001</v>
      </c>
      <c r="E138" s="85">
        <v>2.4499999999999999E-3</v>
      </c>
      <c r="F138" s="86">
        <v>1.05524</v>
      </c>
      <c r="G138" s="87"/>
      <c r="H138" s="85">
        <v>0.09</v>
      </c>
      <c r="I138" s="86">
        <v>183.19800000000001</v>
      </c>
      <c r="J138" s="85"/>
      <c r="K138" s="88"/>
      <c r="L138" s="86"/>
      <c r="M138" s="89">
        <v>4.0000000000000001E-3</v>
      </c>
      <c r="N138" s="86">
        <v>7.516</v>
      </c>
      <c r="O138" s="85"/>
      <c r="P138" s="86"/>
      <c r="Q138" s="90"/>
      <c r="R138" s="86"/>
      <c r="S138" s="85"/>
      <c r="T138" s="88"/>
      <c r="U138" s="86"/>
      <c r="V138" s="85"/>
      <c r="W138" s="86"/>
      <c r="X138" s="85"/>
      <c r="Y138" s="86"/>
      <c r="Z138" s="85"/>
      <c r="AA138" s="91"/>
      <c r="AB138" s="85"/>
      <c r="AC138" s="86"/>
      <c r="AD138" s="85"/>
      <c r="AE138" s="86"/>
      <c r="AF138" s="92">
        <v>4</v>
      </c>
      <c r="AG138" s="86">
        <v>27.206209999999999</v>
      </c>
      <c r="AH138" s="92"/>
      <c r="AI138" s="86"/>
      <c r="AJ138" s="93">
        <v>3</v>
      </c>
      <c r="AK138" s="94">
        <v>6.5622100000000003</v>
      </c>
      <c r="AL138" s="121"/>
      <c r="AM138" s="96"/>
      <c r="AN138" s="96"/>
      <c r="AO138" s="92"/>
      <c r="AP138" s="86"/>
      <c r="AQ138" s="96"/>
      <c r="AR138" s="95">
        <v>0.26</v>
      </c>
      <c r="AS138" s="86">
        <v>418.73354999999998</v>
      </c>
      <c r="AT138" s="88">
        <v>5</v>
      </c>
      <c r="AU138" s="86">
        <v>2.66717</v>
      </c>
      <c r="AV138" s="97"/>
      <c r="AW138" s="96">
        <v>100.02500000000001</v>
      </c>
      <c r="AX138" s="89">
        <v>4.0000000000000001E-3</v>
      </c>
      <c r="AY138" s="86">
        <v>11.952059999999999</v>
      </c>
      <c r="AZ138" s="95">
        <v>4.0000000000000001E-3</v>
      </c>
      <c r="BA138" s="86">
        <v>9.1631599999999995</v>
      </c>
      <c r="BB138" s="95">
        <v>2.2499999999999999E-2</v>
      </c>
      <c r="BC138" s="86">
        <v>58.918510000000005</v>
      </c>
      <c r="BD138" s="95">
        <v>1.3000000000000001E-2</v>
      </c>
      <c r="BE138" s="86">
        <v>45.355600000000003</v>
      </c>
      <c r="BF138" s="90">
        <v>12</v>
      </c>
      <c r="BG138" s="86">
        <v>50.4253</v>
      </c>
      <c r="BH138" s="90">
        <v>90</v>
      </c>
      <c r="BI138" s="86">
        <v>149.203</v>
      </c>
      <c r="BJ138" s="95">
        <v>2E-3</v>
      </c>
      <c r="BK138" s="86">
        <v>3.3116599999999998</v>
      </c>
      <c r="BL138" s="90">
        <v>7</v>
      </c>
      <c r="BM138" s="86">
        <v>7.2510000000000003</v>
      </c>
      <c r="BN138" s="90">
        <v>3</v>
      </c>
      <c r="BO138" s="86">
        <v>15.811990000000002</v>
      </c>
      <c r="BP138" s="98">
        <f t="shared" si="13"/>
        <v>746.96338000000003</v>
      </c>
      <c r="BQ138" s="99">
        <f t="shared" si="14"/>
        <v>325.01763</v>
      </c>
      <c r="BR138" s="100">
        <f t="shared" si="15"/>
        <v>26.374650000000003</v>
      </c>
      <c r="BS138" s="101">
        <f t="shared" si="16"/>
        <v>1098.3556599999999</v>
      </c>
      <c r="BU138" s="11">
        <f t="shared" si="17"/>
        <v>234.18140000000017</v>
      </c>
    </row>
    <row r="139" spans="1:73" ht="18.75" customHeight="1" x14ac:dyDescent="0.3">
      <c r="A139" s="58">
        <f t="shared" si="18"/>
        <v>131</v>
      </c>
      <c r="B139" s="63" t="s">
        <v>153</v>
      </c>
      <c r="C139" s="193">
        <v>263.07564000000002</v>
      </c>
      <c r="D139" s="194">
        <v>253.00350999999998</v>
      </c>
      <c r="E139" s="85">
        <v>8.9999999999999993E-3</v>
      </c>
      <c r="F139" s="86">
        <v>5.7601000000000004</v>
      </c>
      <c r="G139" s="87"/>
      <c r="H139" s="85"/>
      <c r="I139" s="86"/>
      <c r="J139" s="85">
        <v>2E-3</v>
      </c>
      <c r="K139" s="88">
        <v>2</v>
      </c>
      <c r="L139" s="86">
        <v>14.49301</v>
      </c>
      <c r="M139" s="89"/>
      <c r="N139" s="86"/>
      <c r="O139" s="85"/>
      <c r="P139" s="86"/>
      <c r="Q139" s="90"/>
      <c r="R139" s="86"/>
      <c r="S139" s="85"/>
      <c r="T139" s="88"/>
      <c r="U139" s="86"/>
      <c r="V139" s="85"/>
      <c r="W139" s="86"/>
      <c r="X139" s="85"/>
      <c r="Y139" s="86"/>
      <c r="Z139" s="85"/>
      <c r="AA139" s="91"/>
      <c r="AB139" s="85"/>
      <c r="AC139" s="86"/>
      <c r="AD139" s="85"/>
      <c r="AE139" s="86"/>
      <c r="AF139" s="92">
        <v>1</v>
      </c>
      <c r="AG139" s="86">
        <v>1.17062</v>
      </c>
      <c r="AH139" s="92"/>
      <c r="AI139" s="86"/>
      <c r="AJ139" s="93"/>
      <c r="AK139" s="94"/>
      <c r="AL139" s="95"/>
      <c r="AM139" s="96"/>
      <c r="AN139" s="96"/>
      <c r="AO139" s="92"/>
      <c r="AP139" s="86"/>
      <c r="AQ139" s="96"/>
      <c r="AR139" s="95"/>
      <c r="AS139" s="86"/>
      <c r="AT139" s="88"/>
      <c r="AU139" s="86"/>
      <c r="AV139" s="97"/>
      <c r="AW139" s="96">
        <v>37.742999999999995</v>
      </c>
      <c r="AX139" s="89"/>
      <c r="AY139" s="86"/>
      <c r="AZ139" s="95"/>
      <c r="BA139" s="86"/>
      <c r="BB139" s="95"/>
      <c r="BC139" s="86"/>
      <c r="BD139" s="95">
        <v>3.0000000000000001E-3</v>
      </c>
      <c r="BE139" s="86">
        <v>14.50639</v>
      </c>
      <c r="BF139" s="90"/>
      <c r="BG139" s="86"/>
      <c r="BH139" s="90">
        <v>6</v>
      </c>
      <c r="BI139" s="86">
        <v>26.829000000000001</v>
      </c>
      <c r="BJ139" s="95"/>
      <c r="BK139" s="86"/>
      <c r="BL139" s="90"/>
      <c r="BM139" s="86"/>
      <c r="BN139" s="90"/>
      <c r="BO139" s="86"/>
      <c r="BP139" s="98">
        <f t="shared" si="13"/>
        <v>59.166729999999994</v>
      </c>
      <c r="BQ139" s="99">
        <f t="shared" si="14"/>
        <v>41.335390000000004</v>
      </c>
      <c r="BR139" s="100">
        <f t="shared" si="15"/>
        <v>0</v>
      </c>
      <c r="BS139" s="101">
        <f t="shared" si="16"/>
        <v>100.50211999999999</v>
      </c>
      <c r="BU139" s="11">
        <f t="shared" si="17"/>
        <v>152.50138999999999</v>
      </c>
    </row>
    <row r="140" spans="1:73" ht="18.75" customHeight="1" x14ac:dyDescent="0.3">
      <c r="A140" s="58">
        <f t="shared" si="18"/>
        <v>132</v>
      </c>
      <c r="B140" s="63" t="s">
        <v>154</v>
      </c>
      <c r="C140" s="193">
        <v>267.20094</v>
      </c>
      <c r="D140" s="194">
        <v>271.22411</v>
      </c>
      <c r="E140" s="85"/>
      <c r="F140" s="86"/>
      <c r="G140" s="87"/>
      <c r="H140" s="85">
        <v>9.4999999999999998E-3</v>
      </c>
      <c r="I140" s="86">
        <v>19.248650000000001</v>
      </c>
      <c r="J140" s="85">
        <v>2.1000000000000001E-2</v>
      </c>
      <c r="K140" s="88">
        <v>18</v>
      </c>
      <c r="L140" s="86">
        <v>33.14508</v>
      </c>
      <c r="M140" s="89"/>
      <c r="N140" s="86"/>
      <c r="O140" s="85">
        <v>0.14899999999999999</v>
      </c>
      <c r="P140" s="86">
        <v>62.984369999999998</v>
      </c>
      <c r="Q140" s="90"/>
      <c r="R140" s="86"/>
      <c r="S140" s="85"/>
      <c r="T140" s="88"/>
      <c r="U140" s="86"/>
      <c r="V140" s="85"/>
      <c r="W140" s="86"/>
      <c r="X140" s="85"/>
      <c r="Y140" s="86"/>
      <c r="Z140" s="85"/>
      <c r="AA140" s="91"/>
      <c r="AB140" s="85"/>
      <c r="AC140" s="86"/>
      <c r="AD140" s="85"/>
      <c r="AE140" s="86"/>
      <c r="AF140" s="92"/>
      <c r="AG140" s="86"/>
      <c r="AH140" s="92"/>
      <c r="AI140" s="86"/>
      <c r="AJ140" s="93"/>
      <c r="AK140" s="94"/>
      <c r="AL140" s="95"/>
      <c r="AM140" s="96"/>
      <c r="AN140" s="96"/>
      <c r="AO140" s="92"/>
      <c r="AP140" s="86"/>
      <c r="AQ140" s="96"/>
      <c r="AR140" s="95"/>
      <c r="AS140" s="86"/>
      <c r="AT140" s="88"/>
      <c r="AU140" s="86"/>
      <c r="AV140" s="97"/>
      <c r="AW140" s="96">
        <v>30.66</v>
      </c>
      <c r="AX140" s="89"/>
      <c r="AY140" s="86"/>
      <c r="AZ140" s="95">
        <v>4.0000000000000001E-3</v>
      </c>
      <c r="BA140" s="86">
        <v>11.38184</v>
      </c>
      <c r="BB140" s="95">
        <v>8.0000000000000002E-3</v>
      </c>
      <c r="BC140" s="86">
        <v>20.714390000000002</v>
      </c>
      <c r="BD140" s="95">
        <v>3.0000000000000001E-3</v>
      </c>
      <c r="BE140" s="86">
        <v>10.696199999999999</v>
      </c>
      <c r="BF140" s="90"/>
      <c r="BG140" s="86"/>
      <c r="BH140" s="90">
        <v>30</v>
      </c>
      <c r="BI140" s="86">
        <v>36.780999999999999</v>
      </c>
      <c r="BJ140" s="95"/>
      <c r="BK140" s="86"/>
      <c r="BL140" s="90"/>
      <c r="BM140" s="86"/>
      <c r="BN140" s="90"/>
      <c r="BO140" s="86"/>
      <c r="BP140" s="98">
        <f t="shared" si="13"/>
        <v>146.03810000000001</v>
      </c>
      <c r="BQ140" s="99">
        <f t="shared" si="14"/>
        <v>79.573430000000002</v>
      </c>
      <c r="BR140" s="100">
        <f t="shared" si="15"/>
        <v>0</v>
      </c>
      <c r="BS140" s="101">
        <f t="shared" si="16"/>
        <v>225.61153000000002</v>
      </c>
      <c r="BU140" s="11">
        <f t="shared" si="17"/>
        <v>45.61257999999998</v>
      </c>
    </row>
    <row r="141" spans="1:73" ht="18.75" customHeight="1" x14ac:dyDescent="0.3">
      <c r="A141" s="58">
        <f t="shared" si="18"/>
        <v>133</v>
      </c>
      <c r="B141" s="63" t="s">
        <v>155</v>
      </c>
      <c r="C141" s="193">
        <v>272.58515999999997</v>
      </c>
      <c r="D141" s="194">
        <v>282.40577000000002</v>
      </c>
      <c r="E141" s="85"/>
      <c r="F141" s="86"/>
      <c r="G141" s="87"/>
      <c r="H141" s="85"/>
      <c r="I141" s="86"/>
      <c r="J141" s="85"/>
      <c r="K141" s="88"/>
      <c r="L141" s="86"/>
      <c r="M141" s="89"/>
      <c r="N141" s="86"/>
      <c r="O141" s="85"/>
      <c r="P141" s="86"/>
      <c r="Q141" s="90"/>
      <c r="R141" s="86"/>
      <c r="S141" s="85"/>
      <c r="T141" s="88"/>
      <c r="U141" s="86"/>
      <c r="V141" s="85"/>
      <c r="W141" s="86"/>
      <c r="X141" s="85"/>
      <c r="Y141" s="86"/>
      <c r="Z141" s="85"/>
      <c r="AA141" s="91"/>
      <c r="AB141" s="85"/>
      <c r="AC141" s="86"/>
      <c r="AD141" s="85"/>
      <c r="AE141" s="86"/>
      <c r="AF141" s="92"/>
      <c r="AG141" s="86"/>
      <c r="AH141" s="92"/>
      <c r="AI141" s="86"/>
      <c r="AJ141" s="93"/>
      <c r="AK141" s="94"/>
      <c r="AL141" s="95"/>
      <c r="AM141" s="96"/>
      <c r="AN141" s="96"/>
      <c r="AO141" s="92"/>
      <c r="AP141" s="86"/>
      <c r="AQ141" s="96"/>
      <c r="AR141" s="95"/>
      <c r="AS141" s="86"/>
      <c r="AT141" s="88"/>
      <c r="AU141" s="86"/>
      <c r="AV141" s="97"/>
      <c r="AW141" s="96">
        <v>15.362</v>
      </c>
      <c r="AX141" s="89"/>
      <c r="AY141" s="86"/>
      <c r="AZ141" s="95"/>
      <c r="BA141" s="86"/>
      <c r="BB141" s="95"/>
      <c r="BC141" s="86"/>
      <c r="BD141" s="95">
        <v>2E-3</v>
      </c>
      <c r="BE141" s="86">
        <v>3.5642800000000001</v>
      </c>
      <c r="BF141" s="90"/>
      <c r="BG141" s="86"/>
      <c r="BH141" s="90">
        <v>21</v>
      </c>
      <c r="BI141" s="86">
        <v>39.818000000000005</v>
      </c>
      <c r="BJ141" s="95"/>
      <c r="BK141" s="86"/>
      <c r="BL141" s="90"/>
      <c r="BM141" s="86"/>
      <c r="BN141" s="90"/>
      <c r="BO141" s="86"/>
      <c r="BP141" s="98">
        <f t="shared" si="13"/>
        <v>15.362</v>
      </c>
      <c r="BQ141" s="99">
        <f t="shared" si="14"/>
        <v>43.382280000000009</v>
      </c>
      <c r="BR141" s="100">
        <f t="shared" si="15"/>
        <v>0</v>
      </c>
      <c r="BS141" s="101">
        <f t="shared" si="16"/>
        <v>58.74428000000001</v>
      </c>
      <c r="BU141" s="11">
        <f t="shared" si="17"/>
        <v>223.66149000000001</v>
      </c>
    </row>
    <row r="142" spans="1:73" ht="18.75" customHeight="1" x14ac:dyDescent="0.3">
      <c r="A142" s="58">
        <f t="shared" si="18"/>
        <v>134</v>
      </c>
      <c r="B142" s="63" t="s">
        <v>156</v>
      </c>
      <c r="C142" s="193">
        <v>1076.8969</v>
      </c>
      <c r="D142" s="194">
        <v>1079.4123399999999</v>
      </c>
      <c r="E142" s="85">
        <v>8.0000000000000002E-3</v>
      </c>
      <c r="F142" s="86">
        <v>25.738</v>
      </c>
      <c r="G142" s="87"/>
      <c r="H142" s="85">
        <v>2.9000000000000001E-2</v>
      </c>
      <c r="I142" s="86">
        <v>59.36</v>
      </c>
      <c r="J142" s="85"/>
      <c r="K142" s="88"/>
      <c r="L142" s="86"/>
      <c r="M142" s="89">
        <v>1.2E-2</v>
      </c>
      <c r="N142" s="86">
        <v>23.512</v>
      </c>
      <c r="O142" s="85">
        <v>3.5999999999999997E-2</v>
      </c>
      <c r="P142" s="86">
        <v>12.984999999999999</v>
      </c>
      <c r="Q142" s="90"/>
      <c r="R142" s="86"/>
      <c r="S142" s="85"/>
      <c r="T142" s="88"/>
      <c r="U142" s="86"/>
      <c r="V142" s="85">
        <v>3.0000000000000001E-3</v>
      </c>
      <c r="W142" s="86">
        <v>6.0095499999999999</v>
      </c>
      <c r="X142" s="85"/>
      <c r="Y142" s="86"/>
      <c r="Z142" s="85"/>
      <c r="AA142" s="91"/>
      <c r="AB142" s="85"/>
      <c r="AC142" s="86"/>
      <c r="AD142" s="85">
        <v>2.5000000000000001E-3</v>
      </c>
      <c r="AE142" s="86">
        <v>3.2399</v>
      </c>
      <c r="AF142" s="92">
        <v>2</v>
      </c>
      <c r="AG142" s="86">
        <v>7.2318499999999997</v>
      </c>
      <c r="AH142" s="92"/>
      <c r="AI142" s="86"/>
      <c r="AJ142" s="93">
        <v>8</v>
      </c>
      <c r="AK142" s="94">
        <v>3.6509999999999998</v>
      </c>
      <c r="AL142" s="95"/>
      <c r="AM142" s="96"/>
      <c r="AN142" s="96"/>
      <c r="AO142" s="92"/>
      <c r="AP142" s="86"/>
      <c r="AQ142" s="96"/>
      <c r="AR142" s="95"/>
      <c r="AS142" s="86"/>
      <c r="AT142" s="88"/>
      <c r="AU142" s="86"/>
      <c r="AV142" s="97"/>
      <c r="AW142" s="96">
        <v>123.1105</v>
      </c>
      <c r="AX142" s="89"/>
      <c r="AY142" s="86"/>
      <c r="AZ142" s="95">
        <v>1.6E-2</v>
      </c>
      <c r="BA142" s="86">
        <v>48.848460000000003</v>
      </c>
      <c r="BB142" s="95">
        <v>1.95E-2</v>
      </c>
      <c r="BC142" s="86">
        <v>53.187740000000005</v>
      </c>
      <c r="BD142" s="95">
        <v>6.5000000000000006E-3</v>
      </c>
      <c r="BE142" s="86">
        <v>18.164000000000001</v>
      </c>
      <c r="BF142" s="90">
        <v>4</v>
      </c>
      <c r="BG142" s="86">
        <v>27.460270000000001</v>
      </c>
      <c r="BH142" s="90">
        <v>47</v>
      </c>
      <c r="BI142" s="86">
        <v>91.900999999999996</v>
      </c>
      <c r="BJ142" s="95">
        <v>0.1</v>
      </c>
      <c r="BK142" s="86">
        <v>15.84864</v>
      </c>
      <c r="BL142" s="90">
        <v>2</v>
      </c>
      <c r="BM142" s="86">
        <v>8.3420000000000005</v>
      </c>
      <c r="BN142" s="90">
        <v>1</v>
      </c>
      <c r="BO142" s="86">
        <v>4.8085199999999997</v>
      </c>
      <c r="BP142" s="98">
        <f t="shared" si="13"/>
        <v>264.83780000000002</v>
      </c>
      <c r="BQ142" s="99">
        <f t="shared" si="14"/>
        <v>239.56146999999999</v>
      </c>
      <c r="BR142" s="100">
        <f t="shared" si="15"/>
        <v>28.999160000000003</v>
      </c>
      <c r="BS142" s="101">
        <f t="shared" si="16"/>
        <v>533.39842999999996</v>
      </c>
      <c r="BU142" s="11">
        <f t="shared" si="17"/>
        <v>546.0139099999999</v>
      </c>
    </row>
    <row r="143" spans="1:73" ht="18.75" customHeight="1" x14ac:dyDescent="0.3">
      <c r="A143" s="58">
        <f t="shared" si="18"/>
        <v>135</v>
      </c>
      <c r="B143" s="63" t="s">
        <v>157</v>
      </c>
      <c r="C143" s="193">
        <v>164.38517999999999</v>
      </c>
      <c r="D143" s="194">
        <v>160.85311999999999</v>
      </c>
      <c r="E143" s="85"/>
      <c r="F143" s="86"/>
      <c r="G143" s="87"/>
      <c r="H143" s="85"/>
      <c r="I143" s="86"/>
      <c r="J143" s="85"/>
      <c r="K143" s="88"/>
      <c r="L143" s="86"/>
      <c r="M143" s="89"/>
      <c r="N143" s="86"/>
      <c r="O143" s="85"/>
      <c r="P143" s="86"/>
      <c r="Q143" s="90"/>
      <c r="R143" s="86"/>
      <c r="S143" s="85"/>
      <c r="T143" s="88"/>
      <c r="U143" s="86"/>
      <c r="V143" s="85"/>
      <c r="W143" s="86"/>
      <c r="X143" s="85"/>
      <c r="Y143" s="86"/>
      <c r="Z143" s="85"/>
      <c r="AA143" s="91"/>
      <c r="AB143" s="85"/>
      <c r="AC143" s="86"/>
      <c r="AD143" s="85"/>
      <c r="AE143" s="86"/>
      <c r="AF143" s="92"/>
      <c r="AG143" s="86"/>
      <c r="AH143" s="92"/>
      <c r="AI143" s="86"/>
      <c r="AJ143" s="93"/>
      <c r="AK143" s="94"/>
      <c r="AL143" s="95"/>
      <c r="AM143" s="96"/>
      <c r="AN143" s="96"/>
      <c r="AO143" s="92"/>
      <c r="AP143" s="86"/>
      <c r="AQ143" s="96"/>
      <c r="AR143" s="95"/>
      <c r="AS143" s="86"/>
      <c r="AT143" s="88"/>
      <c r="AU143" s="86"/>
      <c r="AV143" s="97"/>
      <c r="AW143" s="96">
        <v>20.71</v>
      </c>
      <c r="AX143" s="89"/>
      <c r="AY143" s="86"/>
      <c r="AZ143" s="95"/>
      <c r="BA143" s="86"/>
      <c r="BB143" s="95"/>
      <c r="BC143" s="86"/>
      <c r="BD143" s="95"/>
      <c r="BE143" s="86"/>
      <c r="BF143" s="90"/>
      <c r="BG143" s="86"/>
      <c r="BH143" s="90">
        <v>44</v>
      </c>
      <c r="BI143" s="86">
        <v>84.570999999999998</v>
      </c>
      <c r="BJ143" s="95">
        <v>5.0000000000000001E-3</v>
      </c>
      <c r="BK143" s="86">
        <v>2.7664</v>
      </c>
      <c r="BL143" s="90">
        <v>4</v>
      </c>
      <c r="BM143" s="86">
        <v>3.6389999999999998</v>
      </c>
      <c r="BN143" s="90"/>
      <c r="BO143" s="86"/>
      <c r="BP143" s="98">
        <f t="shared" si="13"/>
        <v>20.71</v>
      </c>
      <c r="BQ143" s="99">
        <f t="shared" si="14"/>
        <v>84.570999999999998</v>
      </c>
      <c r="BR143" s="100">
        <f t="shared" si="15"/>
        <v>6.4054000000000002</v>
      </c>
      <c r="BS143" s="101">
        <f t="shared" si="16"/>
        <v>111.68640000000001</v>
      </c>
      <c r="BU143" s="11">
        <f t="shared" si="17"/>
        <v>49.166719999999984</v>
      </c>
    </row>
    <row r="144" spans="1:73" ht="18.75" customHeight="1" x14ac:dyDescent="0.3">
      <c r="A144" s="58">
        <f t="shared" si="18"/>
        <v>136</v>
      </c>
      <c r="B144" s="63" t="s">
        <v>158</v>
      </c>
      <c r="C144" s="193">
        <v>120.71886000000001</v>
      </c>
      <c r="D144" s="194">
        <v>120.80170999999999</v>
      </c>
      <c r="E144" s="85"/>
      <c r="F144" s="86"/>
      <c r="G144" s="87"/>
      <c r="H144" s="85">
        <v>0.02</v>
      </c>
      <c r="I144" s="86">
        <v>39.562539041095803</v>
      </c>
      <c r="J144" s="85"/>
      <c r="K144" s="88"/>
      <c r="L144" s="86"/>
      <c r="M144" s="89"/>
      <c r="N144" s="86"/>
      <c r="O144" s="85">
        <v>5.6000000000000001E-2</v>
      </c>
      <c r="P144" s="86">
        <v>23.563700000000001</v>
      </c>
      <c r="Q144" s="90"/>
      <c r="R144" s="86"/>
      <c r="S144" s="85"/>
      <c r="T144" s="88"/>
      <c r="U144" s="86"/>
      <c r="V144" s="85"/>
      <c r="W144" s="86"/>
      <c r="X144" s="85"/>
      <c r="Y144" s="86"/>
      <c r="Z144" s="85"/>
      <c r="AA144" s="91"/>
      <c r="AB144" s="85"/>
      <c r="AC144" s="86"/>
      <c r="AD144" s="85"/>
      <c r="AE144" s="86"/>
      <c r="AF144" s="92"/>
      <c r="AG144" s="86"/>
      <c r="AH144" s="92"/>
      <c r="AI144" s="86"/>
      <c r="AJ144" s="93"/>
      <c r="AK144" s="94"/>
      <c r="AL144" s="95"/>
      <c r="AM144" s="96"/>
      <c r="AN144" s="96"/>
      <c r="AO144" s="92"/>
      <c r="AP144" s="86"/>
      <c r="AQ144" s="96"/>
      <c r="AR144" s="95"/>
      <c r="AS144" s="86"/>
      <c r="AT144" s="88"/>
      <c r="AU144" s="86"/>
      <c r="AV144" s="97"/>
      <c r="AW144" s="96">
        <v>11.023000000000001</v>
      </c>
      <c r="AX144" s="89">
        <v>2E-3</v>
      </c>
      <c r="AY144" s="86">
        <v>4.6853499999999997</v>
      </c>
      <c r="AZ144" s="95"/>
      <c r="BA144" s="86"/>
      <c r="BB144" s="95"/>
      <c r="BC144" s="86"/>
      <c r="BD144" s="95"/>
      <c r="BE144" s="86"/>
      <c r="BF144" s="90"/>
      <c r="BG144" s="86"/>
      <c r="BH144" s="90">
        <v>5</v>
      </c>
      <c r="BI144" s="86">
        <v>28.669</v>
      </c>
      <c r="BJ144" s="95">
        <v>2E-3</v>
      </c>
      <c r="BK144" s="86">
        <v>3.3116599999999998</v>
      </c>
      <c r="BL144" s="90">
        <v>1</v>
      </c>
      <c r="BM144" s="86">
        <v>3.4580000000000002</v>
      </c>
      <c r="BN144" s="90">
        <v>1</v>
      </c>
      <c r="BO144" s="86">
        <v>3.96699</v>
      </c>
      <c r="BP144" s="98">
        <f t="shared" si="13"/>
        <v>74.149239041095797</v>
      </c>
      <c r="BQ144" s="99">
        <f t="shared" si="14"/>
        <v>33.354349999999997</v>
      </c>
      <c r="BR144" s="100">
        <f t="shared" si="15"/>
        <v>10.736650000000001</v>
      </c>
      <c r="BS144" s="101">
        <f t="shared" si="16"/>
        <v>118.24023904109579</v>
      </c>
      <c r="BU144" s="11">
        <f t="shared" si="17"/>
        <v>2.5614709589041951</v>
      </c>
    </row>
    <row r="145" spans="1:73" ht="18.75" customHeight="1" x14ac:dyDescent="0.3">
      <c r="A145" s="58">
        <f t="shared" si="18"/>
        <v>137</v>
      </c>
      <c r="B145" s="63" t="s">
        <v>159</v>
      </c>
      <c r="C145" s="193">
        <v>316.05282</v>
      </c>
      <c r="D145" s="194">
        <v>307.63226000000003</v>
      </c>
      <c r="E145" s="85">
        <v>2.8999999999999998E-2</v>
      </c>
      <c r="F145" s="86">
        <v>15.366490000000001</v>
      </c>
      <c r="G145" s="87"/>
      <c r="H145" s="85"/>
      <c r="I145" s="86"/>
      <c r="J145" s="85"/>
      <c r="K145" s="88"/>
      <c r="L145" s="86"/>
      <c r="M145" s="89"/>
      <c r="N145" s="86"/>
      <c r="O145" s="85"/>
      <c r="P145" s="86"/>
      <c r="Q145" s="90"/>
      <c r="R145" s="86"/>
      <c r="S145" s="85"/>
      <c r="T145" s="88"/>
      <c r="U145" s="86"/>
      <c r="V145" s="85"/>
      <c r="W145" s="86"/>
      <c r="X145" s="85"/>
      <c r="Y145" s="86"/>
      <c r="Z145" s="85"/>
      <c r="AA145" s="91"/>
      <c r="AB145" s="85"/>
      <c r="AC145" s="86"/>
      <c r="AD145" s="85"/>
      <c r="AE145" s="86"/>
      <c r="AF145" s="92">
        <v>4</v>
      </c>
      <c r="AG145" s="86">
        <v>21.632650000000002</v>
      </c>
      <c r="AH145" s="92"/>
      <c r="AI145" s="86"/>
      <c r="AJ145" s="93"/>
      <c r="AK145" s="94"/>
      <c r="AL145" s="95"/>
      <c r="AM145" s="96"/>
      <c r="AN145" s="96"/>
      <c r="AO145" s="92"/>
      <c r="AP145" s="86"/>
      <c r="AQ145" s="96"/>
      <c r="AR145" s="95"/>
      <c r="AS145" s="86"/>
      <c r="AT145" s="88"/>
      <c r="AU145" s="86"/>
      <c r="AV145" s="97"/>
      <c r="AW145" s="96">
        <v>32.181000000000004</v>
      </c>
      <c r="AX145" s="89">
        <v>1E-3</v>
      </c>
      <c r="AY145" s="86">
        <v>2.3454600000000001</v>
      </c>
      <c r="AZ145" s="95"/>
      <c r="BA145" s="86"/>
      <c r="BB145" s="95"/>
      <c r="BC145" s="86"/>
      <c r="BD145" s="95"/>
      <c r="BE145" s="86"/>
      <c r="BF145" s="90"/>
      <c r="BG145" s="86"/>
      <c r="BH145" s="90">
        <v>9</v>
      </c>
      <c r="BI145" s="86">
        <v>35.150999999999996</v>
      </c>
      <c r="BJ145" s="95"/>
      <c r="BK145" s="86"/>
      <c r="BL145" s="90">
        <v>1</v>
      </c>
      <c r="BM145" s="86">
        <v>4.4530000000000003</v>
      </c>
      <c r="BN145" s="90"/>
      <c r="BO145" s="86"/>
      <c r="BP145" s="98">
        <f t="shared" si="13"/>
        <v>69.180140000000009</v>
      </c>
      <c r="BQ145" s="99">
        <f t="shared" si="14"/>
        <v>37.496459999999999</v>
      </c>
      <c r="BR145" s="100">
        <f t="shared" si="15"/>
        <v>4.4530000000000003</v>
      </c>
      <c r="BS145" s="101">
        <f t="shared" si="16"/>
        <v>111.12960000000001</v>
      </c>
      <c r="BU145" s="11">
        <f t="shared" si="17"/>
        <v>196.50266000000002</v>
      </c>
    </row>
    <row r="146" spans="1:73" ht="18.75" customHeight="1" x14ac:dyDescent="0.3">
      <c r="A146" s="58">
        <f t="shared" si="18"/>
        <v>138</v>
      </c>
      <c r="B146" s="63" t="s">
        <v>160</v>
      </c>
      <c r="C146" s="193">
        <v>263.12945999999999</v>
      </c>
      <c r="D146" s="194">
        <v>262.05379999999997</v>
      </c>
      <c r="E146" s="85"/>
      <c r="F146" s="86"/>
      <c r="G146" s="87"/>
      <c r="H146" s="85"/>
      <c r="I146" s="86"/>
      <c r="J146" s="85">
        <v>0.01</v>
      </c>
      <c r="K146" s="88">
        <v>5</v>
      </c>
      <c r="L146" s="86">
        <v>25.150849999999998</v>
      </c>
      <c r="M146" s="89"/>
      <c r="N146" s="86"/>
      <c r="O146" s="85">
        <v>0.03</v>
      </c>
      <c r="P146" s="86">
        <v>27.523</v>
      </c>
      <c r="Q146" s="90"/>
      <c r="R146" s="86"/>
      <c r="S146" s="85"/>
      <c r="T146" s="88"/>
      <c r="U146" s="86"/>
      <c r="V146" s="85"/>
      <c r="W146" s="86"/>
      <c r="X146" s="85"/>
      <c r="Y146" s="86"/>
      <c r="Z146" s="85"/>
      <c r="AA146" s="91"/>
      <c r="AB146" s="85"/>
      <c r="AC146" s="86"/>
      <c r="AD146" s="85"/>
      <c r="AE146" s="86"/>
      <c r="AF146" s="92"/>
      <c r="AG146" s="86"/>
      <c r="AH146" s="92"/>
      <c r="AI146" s="86"/>
      <c r="AJ146" s="93"/>
      <c r="AK146" s="94"/>
      <c r="AL146" s="95"/>
      <c r="AM146" s="96"/>
      <c r="AN146" s="96"/>
      <c r="AO146" s="92"/>
      <c r="AP146" s="86"/>
      <c r="AQ146" s="96"/>
      <c r="AR146" s="95"/>
      <c r="AS146" s="86"/>
      <c r="AT146" s="88"/>
      <c r="AU146" s="86"/>
      <c r="AV146" s="97"/>
      <c r="AW146" s="96">
        <v>17.73</v>
      </c>
      <c r="AX146" s="89">
        <v>4.4999999999999997E-3</v>
      </c>
      <c r="AY146" s="86">
        <v>8.5276700000000005</v>
      </c>
      <c r="AZ146" s="95"/>
      <c r="BA146" s="86"/>
      <c r="BB146" s="95">
        <v>5.1999999999999998E-3</v>
      </c>
      <c r="BC146" s="86">
        <v>11.599640000000001</v>
      </c>
      <c r="BD146" s="95">
        <v>1E-3</v>
      </c>
      <c r="BE146" s="86">
        <v>5.6779999999999999</v>
      </c>
      <c r="BF146" s="90"/>
      <c r="BG146" s="86"/>
      <c r="BH146" s="90">
        <v>14</v>
      </c>
      <c r="BI146" s="86">
        <v>28.684999999999999</v>
      </c>
      <c r="BJ146" s="95"/>
      <c r="BK146" s="86"/>
      <c r="BL146" s="90">
        <v>1</v>
      </c>
      <c r="BM146" s="86">
        <v>0.84099999999999997</v>
      </c>
      <c r="BN146" s="90">
        <v>1</v>
      </c>
      <c r="BO146" s="86">
        <v>5.3360000000000003</v>
      </c>
      <c r="BP146" s="98">
        <f t="shared" si="13"/>
        <v>70.403850000000006</v>
      </c>
      <c r="BQ146" s="99">
        <f t="shared" si="14"/>
        <v>54.490310000000001</v>
      </c>
      <c r="BR146" s="100">
        <f t="shared" si="15"/>
        <v>6.1770000000000005</v>
      </c>
      <c r="BS146" s="101">
        <f t="shared" si="16"/>
        <v>131.07115999999999</v>
      </c>
      <c r="BU146" s="11">
        <f t="shared" si="17"/>
        <v>130.98263999999998</v>
      </c>
    </row>
    <row r="147" spans="1:73" ht="18.75" customHeight="1" x14ac:dyDescent="0.3">
      <c r="A147" s="58">
        <f t="shared" si="18"/>
        <v>139</v>
      </c>
      <c r="B147" s="63" t="s">
        <v>161</v>
      </c>
      <c r="C147" s="193">
        <v>284.33214000000004</v>
      </c>
      <c r="D147" s="194">
        <v>285.40739000000002</v>
      </c>
      <c r="E147" s="85"/>
      <c r="F147" s="86"/>
      <c r="G147" s="87"/>
      <c r="H147" s="85">
        <v>7.0000000000000001E-3</v>
      </c>
      <c r="I147" s="86">
        <v>13.846888664383531</v>
      </c>
      <c r="J147" s="85"/>
      <c r="K147" s="88"/>
      <c r="L147" s="86"/>
      <c r="M147" s="89"/>
      <c r="N147" s="86"/>
      <c r="O147" s="85">
        <v>0.252</v>
      </c>
      <c r="P147" s="86">
        <v>120.62635</v>
      </c>
      <c r="Q147" s="90"/>
      <c r="R147" s="86"/>
      <c r="S147" s="85"/>
      <c r="T147" s="88"/>
      <c r="U147" s="86"/>
      <c r="V147" s="85"/>
      <c r="W147" s="86"/>
      <c r="X147" s="85"/>
      <c r="Y147" s="86"/>
      <c r="Z147" s="85"/>
      <c r="AA147" s="91"/>
      <c r="AB147" s="85"/>
      <c r="AC147" s="86"/>
      <c r="AD147" s="85"/>
      <c r="AE147" s="86"/>
      <c r="AF147" s="92">
        <v>2</v>
      </c>
      <c r="AG147" s="86">
        <v>5.7070299999999996</v>
      </c>
      <c r="AH147" s="92"/>
      <c r="AI147" s="86"/>
      <c r="AJ147" s="93">
        <v>2</v>
      </c>
      <c r="AK147" s="94">
        <v>9.3769999999999989</v>
      </c>
      <c r="AL147" s="95"/>
      <c r="AM147" s="96"/>
      <c r="AN147" s="96"/>
      <c r="AO147" s="92"/>
      <c r="AP147" s="86"/>
      <c r="AQ147" s="96"/>
      <c r="AR147" s="95"/>
      <c r="AS147" s="86"/>
      <c r="AT147" s="88"/>
      <c r="AU147" s="86"/>
      <c r="AV147" s="97"/>
      <c r="AW147" s="96">
        <v>19.866</v>
      </c>
      <c r="AX147" s="89">
        <v>7.0000000000000001E-3</v>
      </c>
      <c r="AY147" s="86">
        <v>16.599989999999998</v>
      </c>
      <c r="AZ147" s="95">
        <v>4.0000000000000001E-3</v>
      </c>
      <c r="BA147" s="86">
        <v>6.7934599999999996</v>
      </c>
      <c r="BB147" s="95"/>
      <c r="BC147" s="86"/>
      <c r="BD147" s="95"/>
      <c r="BE147" s="86"/>
      <c r="BF147" s="90"/>
      <c r="BG147" s="86"/>
      <c r="BH147" s="90">
        <v>42</v>
      </c>
      <c r="BI147" s="86">
        <v>65.299000000000007</v>
      </c>
      <c r="BJ147" s="95"/>
      <c r="BK147" s="86"/>
      <c r="BL147" s="90"/>
      <c r="BM147" s="86"/>
      <c r="BN147" s="90"/>
      <c r="BO147" s="86"/>
      <c r="BP147" s="98">
        <f t="shared" si="13"/>
        <v>169.42326866438356</v>
      </c>
      <c r="BQ147" s="99">
        <f t="shared" si="14"/>
        <v>88.692450000000008</v>
      </c>
      <c r="BR147" s="100">
        <f t="shared" si="15"/>
        <v>0</v>
      </c>
      <c r="BS147" s="101">
        <f t="shared" si="16"/>
        <v>258.11571866438356</v>
      </c>
      <c r="BU147" s="11">
        <f t="shared" si="17"/>
        <v>27.291671335616456</v>
      </c>
    </row>
    <row r="148" spans="1:73" ht="18.75" customHeight="1" x14ac:dyDescent="0.3">
      <c r="A148" s="58">
        <f t="shared" si="18"/>
        <v>140</v>
      </c>
      <c r="B148" s="63" t="s">
        <v>162</v>
      </c>
      <c r="C148" s="193">
        <v>1216.9241400000001</v>
      </c>
      <c r="D148" s="194">
        <v>1199.9019900000001</v>
      </c>
      <c r="E148" s="85">
        <v>0.02</v>
      </c>
      <c r="F148" s="86">
        <v>13.361000000000001</v>
      </c>
      <c r="G148" s="87"/>
      <c r="H148" s="85">
        <v>5.8500000000000003E-2</v>
      </c>
      <c r="I148" s="86">
        <v>115.72042999999999</v>
      </c>
      <c r="J148" s="85"/>
      <c r="K148" s="88"/>
      <c r="L148" s="86"/>
      <c r="M148" s="89">
        <v>6.0000000000000001E-3</v>
      </c>
      <c r="N148" s="86">
        <v>11.476000000000001</v>
      </c>
      <c r="O148" s="85">
        <v>7.9000000000000001E-2</v>
      </c>
      <c r="P148" s="86">
        <v>36.375109999999999</v>
      </c>
      <c r="Q148" s="90"/>
      <c r="R148" s="86"/>
      <c r="S148" s="85"/>
      <c r="T148" s="88"/>
      <c r="U148" s="86"/>
      <c r="V148" s="85"/>
      <c r="W148" s="86"/>
      <c r="X148" s="85"/>
      <c r="Y148" s="86"/>
      <c r="Z148" s="85"/>
      <c r="AA148" s="91"/>
      <c r="AB148" s="85"/>
      <c r="AC148" s="86"/>
      <c r="AD148" s="85"/>
      <c r="AE148" s="86"/>
      <c r="AF148" s="92">
        <v>1</v>
      </c>
      <c r="AG148" s="86">
        <v>3.5640000000000001</v>
      </c>
      <c r="AH148" s="92"/>
      <c r="AI148" s="86"/>
      <c r="AJ148" s="93"/>
      <c r="AK148" s="94"/>
      <c r="AL148" s="95"/>
      <c r="AM148" s="96"/>
      <c r="AN148" s="96"/>
      <c r="AO148" s="92"/>
      <c r="AP148" s="86"/>
      <c r="AQ148" s="96"/>
      <c r="AR148" s="95"/>
      <c r="AS148" s="86"/>
      <c r="AT148" s="88"/>
      <c r="AU148" s="86"/>
      <c r="AV148" s="97"/>
      <c r="AW148" s="96">
        <v>31.887499999999999</v>
      </c>
      <c r="AX148" s="89">
        <v>2E-3</v>
      </c>
      <c r="AY148" s="86">
        <v>4.2931400000000002</v>
      </c>
      <c r="AZ148" s="95"/>
      <c r="BA148" s="86"/>
      <c r="BB148" s="95">
        <v>1.0999999999999999E-2</v>
      </c>
      <c r="BC148" s="86">
        <v>25.163049999999998</v>
      </c>
      <c r="BD148" s="95">
        <v>1.2999999999999999E-2</v>
      </c>
      <c r="BE148" s="86">
        <v>44.396539999999995</v>
      </c>
      <c r="BF148" s="90">
        <v>2</v>
      </c>
      <c r="BG148" s="86">
        <v>11.635399999999999</v>
      </c>
      <c r="BH148" s="90">
        <v>24</v>
      </c>
      <c r="BI148" s="86">
        <v>80.582999999999998</v>
      </c>
      <c r="BJ148" s="95"/>
      <c r="BK148" s="86"/>
      <c r="BL148" s="90">
        <v>3</v>
      </c>
      <c r="BM148" s="86">
        <v>3.5430000000000001</v>
      </c>
      <c r="BN148" s="90">
        <v>4</v>
      </c>
      <c r="BO148" s="86">
        <v>22.158559999999998</v>
      </c>
      <c r="BP148" s="98">
        <f t="shared" si="13"/>
        <v>212.38403999999997</v>
      </c>
      <c r="BQ148" s="99">
        <f t="shared" si="14"/>
        <v>166.07112999999998</v>
      </c>
      <c r="BR148" s="100">
        <f t="shared" si="15"/>
        <v>25.701559999999997</v>
      </c>
      <c r="BS148" s="101">
        <f t="shared" si="16"/>
        <v>404.15672999999992</v>
      </c>
      <c r="BU148" s="11">
        <f t="shared" si="17"/>
        <v>795.74526000000014</v>
      </c>
    </row>
    <row r="149" spans="1:73" ht="18.75" customHeight="1" x14ac:dyDescent="0.3">
      <c r="A149" s="58">
        <f t="shared" si="18"/>
        <v>141</v>
      </c>
      <c r="B149" s="63" t="s">
        <v>163</v>
      </c>
      <c r="C149" s="193">
        <v>283.88208000000003</v>
      </c>
      <c r="D149" s="194">
        <v>284.65517999999997</v>
      </c>
      <c r="E149" s="85">
        <v>5.0000000000000001E-3</v>
      </c>
      <c r="F149" s="86">
        <v>2.7132999999999998</v>
      </c>
      <c r="G149" s="87"/>
      <c r="H149" s="85"/>
      <c r="I149" s="86"/>
      <c r="J149" s="85"/>
      <c r="K149" s="88"/>
      <c r="L149" s="86"/>
      <c r="M149" s="89"/>
      <c r="N149" s="86"/>
      <c r="O149" s="85"/>
      <c r="P149" s="86"/>
      <c r="Q149" s="90"/>
      <c r="R149" s="86"/>
      <c r="S149" s="85"/>
      <c r="T149" s="88"/>
      <c r="U149" s="86"/>
      <c r="V149" s="85"/>
      <c r="W149" s="86"/>
      <c r="X149" s="85"/>
      <c r="Y149" s="86"/>
      <c r="Z149" s="85"/>
      <c r="AA149" s="91"/>
      <c r="AB149" s="85"/>
      <c r="AC149" s="86"/>
      <c r="AD149" s="85"/>
      <c r="AE149" s="86"/>
      <c r="AF149" s="92">
        <v>1</v>
      </c>
      <c r="AG149" s="86">
        <v>14</v>
      </c>
      <c r="AH149" s="92"/>
      <c r="AI149" s="86"/>
      <c r="AJ149" s="93"/>
      <c r="AK149" s="94"/>
      <c r="AL149" s="95"/>
      <c r="AM149" s="96"/>
      <c r="AN149" s="96"/>
      <c r="AO149" s="92"/>
      <c r="AP149" s="86"/>
      <c r="AQ149" s="96"/>
      <c r="AR149" s="95"/>
      <c r="AS149" s="86"/>
      <c r="AT149" s="88"/>
      <c r="AU149" s="86"/>
      <c r="AV149" s="97"/>
      <c r="AW149" s="96">
        <v>2.2210000000000001</v>
      </c>
      <c r="AX149" s="89"/>
      <c r="AY149" s="86"/>
      <c r="AZ149" s="95"/>
      <c r="BA149" s="86"/>
      <c r="BB149" s="95">
        <v>1E-3</v>
      </c>
      <c r="BC149" s="86">
        <v>1.92859</v>
      </c>
      <c r="BD149" s="95"/>
      <c r="BE149" s="86"/>
      <c r="BF149" s="90"/>
      <c r="BG149" s="86"/>
      <c r="BH149" s="90"/>
      <c r="BI149" s="86"/>
      <c r="BJ149" s="95"/>
      <c r="BK149" s="86"/>
      <c r="BL149" s="90">
        <v>1</v>
      </c>
      <c r="BM149" s="86">
        <v>1.0680000000000001</v>
      </c>
      <c r="BN149" s="90">
        <v>1</v>
      </c>
      <c r="BO149" s="86">
        <v>4.3826999999999998</v>
      </c>
      <c r="BP149" s="98">
        <f t="shared" si="13"/>
        <v>18.9343</v>
      </c>
      <c r="BQ149" s="99">
        <f t="shared" si="14"/>
        <v>1.92859</v>
      </c>
      <c r="BR149" s="100">
        <f t="shared" si="15"/>
        <v>5.4506999999999994</v>
      </c>
      <c r="BS149" s="101">
        <f t="shared" si="16"/>
        <v>26.313589999999998</v>
      </c>
      <c r="BU149" s="11">
        <f t="shared" si="17"/>
        <v>258.34159</v>
      </c>
    </row>
    <row r="150" spans="1:73" ht="18.75" customHeight="1" x14ac:dyDescent="0.3">
      <c r="A150" s="58">
        <f t="shared" si="18"/>
        <v>142</v>
      </c>
      <c r="B150" s="63" t="s">
        <v>164</v>
      </c>
      <c r="C150" s="193">
        <v>337.32461999999998</v>
      </c>
      <c r="D150" s="194">
        <v>356.84816999999998</v>
      </c>
      <c r="E150" s="85"/>
      <c r="F150" s="86"/>
      <c r="G150" s="87"/>
      <c r="H150" s="85"/>
      <c r="I150" s="86"/>
      <c r="J150" s="85"/>
      <c r="K150" s="88"/>
      <c r="L150" s="86"/>
      <c r="M150" s="89"/>
      <c r="N150" s="86"/>
      <c r="O150" s="85"/>
      <c r="P150" s="86"/>
      <c r="Q150" s="90"/>
      <c r="R150" s="86"/>
      <c r="S150" s="85"/>
      <c r="T150" s="88"/>
      <c r="U150" s="86"/>
      <c r="V150" s="85"/>
      <c r="W150" s="86"/>
      <c r="X150" s="85"/>
      <c r="Y150" s="86"/>
      <c r="Z150" s="85"/>
      <c r="AA150" s="91"/>
      <c r="AB150" s="85"/>
      <c r="AC150" s="86"/>
      <c r="AD150" s="85"/>
      <c r="AE150" s="86"/>
      <c r="AF150" s="92"/>
      <c r="AG150" s="86"/>
      <c r="AH150" s="92"/>
      <c r="AI150" s="86"/>
      <c r="AJ150" s="93"/>
      <c r="AK150" s="94"/>
      <c r="AL150" s="95"/>
      <c r="AM150" s="96"/>
      <c r="AN150" s="96"/>
      <c r="AO150" s="92"/>
      <c r="AP150" s="86"/>
      <c r="AQ150" s="96"/>
      <c r="AR150" s="95"/>
      <c r="AS150" s="86"/>
      <c r="AT150" s="88"/>
      <c r="AU150" s="86"/>
      <c r="AV150" s="97"/>
      <c r="AW150" s="96"/>
      <c r="AX150" s="89"/>
      <c r="AY150" s="86"/>
      <c r="AZ150" s="95"/>
      <c r="BA150" s="86"/>
      <c r="BB150" s="95"/>
      <c r="BC150" s="86"/>
      <c r="BD150" s="95"/>
      <c r="BE150" s="86"/>
      <c r="BF150" s="90"/>
      <c r="BG150" s="86"/>
      <c r="BH150" s="90"/>
      <c r="BI150" s="86"/>
      <c r="BJ150" s="95"/>
      <c r="BK150" s="86"/>
      <c r="BL150" s="90"/>
      <c r="BM150" s="86"/>
      <c r="BN150" s="90"/>
      <c r="BO150" s="86"/>
      <c r="BP150" s="98">
        <f t="shared" si="13"/>
        <v>0</v>
      </c>
      <c r="BQ150" s="99">
        <f t="shared" si="14"/>
        <v>0</v>
      </c>
      <c r="BR150" s="100">
        <f t="shared" si="15"/>
        <v>0</v>
      </c>
      <c r="BS150" s="101">
        <f t="shared" si="16"/>
        <v>0</v>
      </c>
      <c r="BU150" s="11">
        <f t="shared" si="17"/>
        <v>356.84816999999998</v>
      </c>
    </row>
    <row r="151" spans="1:73" ht="18.75" customHeight="1" x14ac:dyDescent="0.3">
      <c r="A151" s="58">
        <f t="shared" si="18"/>
        <v>143</v>
      </c>
      <c r="B151" s="63" t="s">
        <v>165</v>
      </c>
      <c r="C151" s="193">
        <v>283.65287999999998</v>
      </c>
      <c r="D151" s="194">
        <v>287.72271000000001</v>
      </c>
      <c r="E151" s="85"/>
      <c r="F151" s="86"/>
      <c r="G151" s="87"/>
      <c r="H151" s="85"/>
      <c r="I151" s="86"/>
      <c r="J151" s="85"/>
      <c r="K151" s="88"/>
      <c r="L151" s="86"/>
      <c r="M151" s="89"/>
      <c r="N151" s="86"/>
      <c r="O151" s="85"/>
      <c r="P151" s="86"/>
      <c r="Q151" s="90"/>
      <c r="R151" s="86"/>
      <c r="S151" s="85"/>
      <c r="T151" s="88"/>
      <c r="U151" s="86"/>
      <c r="V151" s="85"/>
      <c r="W151" s="86"/>
      <c r="X151" s="85"/>
      <c r="Y151" s="86"/>
      <c r="Z151" s="85"/>
      <c r="AA151" s="91"/>
      <c r="AB151" s="85"/>
      <c r="AC151" s="86"/>
      <c r="AD151" s="85"/>
      <c r="AE151" s="86"/>
      <c r="AF151" s="92"/>
      <c r="AG151" s="86"/>
      <c r="AH151" s="92"/>
      <c r="AI151" s="86"/>
      <c r="AJ151" s="93"/>
      <c r="AK151" s="94"/>
      <c r="AL151" s="95"/>
      <c r="AM151" s="96"/>
      <c r="AN151" s="96"/>
      <c r="AO151" s="92"/>
      <c r="AP151" s="86"/>
      <c r="AQ151" s="96"/>
      <c r="AR151" s="95"/>
      <c r="AS151" s="86"/>
      <c r="AT151" s="88"/>
      <c r="AU151" s="86"/>
      <c r="AV151" s="97"/>
      <c r="AW151" s="96">
        <v>4.7839999999999998</v>
      </c>
      <c r="AX151" s="89"/>
      <c r="AY151" s="86"/>
      <c r="AZ151" s="95"/>
      <c r="BA151" s="86"/>
      <c r="BB151" s="95"/>
      <c r="BC151" s="86"/>
      <c r="BD151" s="95"/>
      <c r="BE151" s="86"/>
      <c r="BF151" s="90"/>
      <c r="BG151" s="86"/>
      <c r="BH151" s="90"/>
      <c r="BI151" s="86"/>
      <c r="BJ151" s="95"/>
      <c r="BK151" s="86"/>
      <c r="BL151" s="90"/>
      <c r="BM151" s="86"/>
      <c r="BN151" s="90"/>
      <c r="BO151" s="86"/>
      <c r="BP151" s="98">
        <f t="shared" si="13"/>
        <v>4.7839999999999998</v>
      </c>
      <c r="BQ151" s="99">
        <f t="shared" si="14"/>
        <v>0</v>
      </c>
      <c r="BR151" s="100">
        <f t="shared" si="15"/>
        <v>0</v>
      </c>
      <c r="BS151" s="101">
        <f t="shared" si="16"/>
        <v>4.7839999999999998</v>
      </c>
      <c r="BU151" s="11">
        <f t="shared" si="17"/>
        <v>282.93871000000001</v>
      </c>
    </row>
    <row r="152" spans="1:73" ht="18.75" customHeight="1" x14ac:dyDescent="0.3">
      <c r="A152" s="58">
        <f t="shared" si="18"/>
        <v>144</v>
      </c>
      <c r="B152" s="63" t="s">
        <v>166</v>
      </c>
      <c r="C152" s="193">
        <v>417.32574</v>
      </c>
      <c r="D152" s="194">
        <v>434.25993</v>
      </c>
      <c r="E152" s="85"/>
      <c r="F152" s="86"/>
      <c r="G152" s="87"/>
      <c r="H152" s="85"/>
      <c r="I152" s="86"/>
      <c r="J152" s="85"/>
      <c r="K152" s="88"/>
      <c r="L152" s="86"/>
      <c r="M152" s="89"/>
      <c r="N152" s="86"/>
      <c r="O152" s="85"/>
      <c r="P152" s="86"/>
      <c r="Q152" s="90"/>
      <c r="R152" s="86"/>
      <c r="S152" s="85"/>
      <c r="T152" s="88"/>
      <c r="U152" s="86"/>
      <c r="V152" s="85"/>
      <c r="W152" s="86"/>
      <c r="X152" s="85"/>
      <c r="Y152" s="86"/>
      <c r="Z152" s="85"/>
      <c r="AA152" s="91"/>
      <c r="AB152" s="85"/>
      <c r="AC152" s="86"/>
      <c r="AD152" s="85"/>
      <c r="AE152" s="86"/>
      <c r="AF152" s="92"/>
      <c r="AG152" s="86"/>
      <c r="AH152" s="92"/>
      <c r="AI152" s="86"/>
      <c r="AJ152" s="93"/>
      <c r="AK152" s="94"/>
      <c r="AL152" s="95"/>
      <c r="AM152" s="96"/>
      <c r="AN152" s="96"/>
      <c r="AO152" s="92"/>
      <c r="AP152" s="86"/>
      <c r="AQ152" s="96"/>
      <c r="AR152" s="95"/>
      <c r="AS152" s="86"/>
      <c r="AT152" s="88"/>
      <c r="AU152" s="86"/>
      <c r="AV152" s="97"/>
      <c r="AW152" s="96">
        <v>12.824999999999999</v>
      </c>
      <c r="AX152" s="89"/>
      <c r="AY152" s="86"/>
      <c r="AZ152" s="95"/>
      <c r="BA152" s="86"/>
      <c r="BB152" s="95"/>
      <c r="BC152" s="86"/>
      <c r="BD152" s="95"/>
      <c r="BE152" s="86"/>
      <c r="BF152" s="90"/>
      <c r="BG152" s="86"/>
      <c r="BH152" s="90"/>
      <c r="BI152" s="86"/>
      <c r="BJ152" s="95"/>
      <c r="BK152" s="86"/>
      <c r="BL152" s="90"/>
      <c r="BM152" s="86"/>
      <c r="BN152" s="90"/>
      <c r="BO152" s="86"/>
      <c r="BP152" s="98">
        <f t="shared" si="13"/>
        <v>12.824999999999999</v>
      </c>
      <c r="BQ152" s="99">
        <f t="shared" si="14"/>
        <v>0</v>
      </c>
      <c r="BR152" s="100">
        <f t="shared" si="15"/>
        <v>0</v>
      </c>
      <c r="BS152" s="101">
        <f t="shared" si="16"/>
        <v>12.824999999999999</v>
      </c>
      <c r="BU152" s="11">
        <f t="shared" si="17"/>
        <v>421.43493000000001</v>
      </c>
    </row>
    <row r="153" spans="1:73" ht="18.75" customHeight="1" x14ac:dyDescent="0.3">
      <c r="A153" s="58">
        <f t="shared" si="18"/>
        <v>145</v>
      </c>
      <c r="B153" s="63" t="s">
        <v>167</v>
      </c>
      <c r="C153" s="193">
        <v>145.50395999999998</v>
      </c>
      <c r="D153" s="194">
        <v>142.24357000000001</v>
      </c>
      <c r="E153" s="85"/>
      <c r="F153" s="86"/>
      <c r="G153" s="87"/>
      <c r="H153" s="85"/>
      <c r="I153" s="86"/>
      <c r="J153" s="85"/>
      <c r="K153" s="88"/>
      <c r="L153" s="86"/>
      <c r="M153" s="89"/>
      <c r="N153" s="86"/>
      <c r="O153" s="85"/>
      <c r="P153" s="86"/>
      <c r="Q153" s="90"/>
      <c r="R153" s="86"/>
      <c r="S153" s="85"/>
      <c r="T153" s="88"/>
      <c r="U153" s="86"/>
      <c r="V153" s="85"/>
      <c r="W153" s="86"/>
      <c r="X153" s="85"/>
      <c r="Y153" s="86"/>
      <c r="Z153" s="85"/>
      <c r="AA153" s="91"/>
      <c r="AB153" s="85"/>
      <c r="AC153" s="86"/>
      <c r="AD153" s="85"/>
      <c r="AE153" s="86"/>
      <c r="AF153" s="92"/>
      <c r="AG153" s="86"/>
      <c r="AH153" s="92"/>
      <c r="AI153" s="86"/>
      <c r="AJ153" s="93"/>
      <c r="AK153" s="94"/>
      <c r="AL153" s="95"/>
      <c r="AM153" s="96"/>
      <c r="AN153" s="96"/>
      <c r="AO153" s="92"/>
      <c r="AP153" s="86"/>
      <c r="AQ153" s="96"/>
      <c r="AR153" s="95"/>
      <c r="AS153" s="86"/>
      <c r="AT153" s="88"/>
      <c r="AU153" s="86"/>
      <c r="AV153" s="97"/>
      <c r="AW153" s="96"/>
      <c r="AX153" s="89"/>
      <c r="AY153" s="86"/>
      <c r="AZ153" s="95"/>
      <c r="BA153" s="86"/>
      <c r="BB153" s="95"/>
      <c r="BC153" s="86"/>
      <c r="BD153" s="95"/>
      <c r="BE153" s="86"/>
      <c r="BF153" s="90"/>
      <c r="BG153" s="86"/>
      <c r="BH153" s="90"/>
      <c r="BI153" s="86"/>
      <c r="BJ153" s="95"/>
      <c r="BK153" s="86"/>
      <c r="BL153" s="90"/>
      <c r="BM153" s="86"/>
      <c r="BN153" s="90"/>
      <c r="BO153" s="86"/>
      <c r="BP153" s="98">
        <f t="shared" si="13"/>
        <v>0</v>
      </c>
      <c r="BQ153" s="99">
        <f t="shared" si="14"/>
        <v>0</v>
      </c>
      <c r="BR153" s="100">
        <f t="shared" si="15"/>
        <v>0</v>
      </c>
      <c r="BS153" s="101">
        <f t="shared" si="16"/>
        <v>0</v>
      </c>
      <c r="BU153" s="11">
        <f t="shared" si="17"/>
        <v>142.24357000000001</v>
      </c>
    </row>
    <row r="154" spans="1:73" ht="18.75" customHeight="1" x14ac:dyDescent="0.3">
      <c r="A154" s="58">
        <f t="shared" si="18"/>
        <v>146</v>
      </c>
      <c r="B154" s="63" t="s">
        <v>168</v>
      </c>
      <c r="C154" s="193">
        <v>183.64061999999998</v>
      </c>
      <c r="D154" s="194">
        <v>184.83314000000001</v>
      </c>
      <c r="E154" s="85"/>
      <c r="F154" s="86"/>
      <c r="G154" s="87"/>
      <c r="H154" s="85"/>
      <c r="I154" s="86"/>
      <c r="J154" s="85"/>
      <c r="K154" s="88"/>
      <c r="L154" s="86"/>
      <c r="M154" s="89"/>
      <c r="N154" s="86"/>
      <c r="O154" s="85"/>
      <c r="P154" s="86"/>
      <c r="Q154" s="90"/>
      <c r="R154" s="86"/>
      <c r="S154" s="85"/>
      <c r="T154" s="88"/>
      <c r="U154" s="86"/>
      <c r="V154" s="85"/>
      <c r="W154" s="86"/>
      <c r="X154" s="85"/>
      <c r="Y154" s="86"/>
      <c r="Z154" s="85"/>
      <c r="AA154" s="91"/>
      <c r="AB154" s="85"/>
      <c r="AC154" s="86"/>
      <c r="AD154" s="85"/>
      <c r="AE154" s="86"/>
      <c r="AF154" s="92"/>
      <c r="AG154" s="86"/>
      <c r="AH154" s="92"/>
      <c r="AI154" s="86"/>
      <c r="AJ154" s="93"/>
      <c r="AK154" s="94"/>
      <c r="AL154" s="95"/>
      <c r="AM154" s="96"/>
      <c r="AN154" s="96"/>
      <c r="AO154" s="92"/>
      <c r="AP154" s="86"/>
      <c r="AQ154" s="96"/>
      <c r="AR154" s="95"/>
      <c r="AS154" s="86"/>
      <c r="AT154" s="88"/>
      <c r="AU154" s="86"/>
      <c r="AV154" s="97"/>
      <c r="AW154" s="96">
        <v>1.371</v>
      </c>
      <c r="AX154" s="89"/>
      <c r="AY154" s="86"/>
      <c r="AZ154" s="95"/>
      <c r="BA154" s="86"/>
      <c r="BB154" s="95"/>
      <c r="BC154" s="86"/>
      <c r="BD154" s="95"/>
      <c r="BE154" s="86"/>
      <c r="BF154" s="90"/>
      <c r="BG154" s="86"/>
      <c r="BH154" s="90"/>
      <c r="BI154" s="86"/>
      <c r="BJ154" s="95"/>
      <c r="BK154" s="86"/>
      <c r="BL154" s="90"/>
      <c r="BM154" s="86"/>
      <c r="BN154" s="90"/>
      <c r="BO154" s="86"/>
      <c r="BP154" s="98">
        <f t="shared" si="13"/>
        <v>1.371</v>
      </c>
      <c r="BQ154" s="99">
        <f t="shared" si="14"/>
        <v>0</v>
      </c>
      <c r="BR154" s="100">
        <f t="shared" si="15"/>
        <v>0</v>
      </c>
      <c r="BS154" s="101">
        <f t="shared" si="16"/>
        <v>1.371</v>
      </c>
      <c r="BU154" s="11">
        <f t="shared" si="17"/>
        <v>183.46214000000001</v>
      </c>
    </row>
    <row r="155" spans="1:73" ht="18.75" customHeight="1" x14ac:dyDescent="0.3">
      <c r="A155" s="58">
        <f t="shared" si="18"/>
        <v>147</v>
      </c>
      <c r="B155" s="63" t="s">
        <v>169</v>
      </c>
      <c r="C155" s="193">
        <v>371.36723999999998</v>
      </c>
      <c r="D155" s="194">
        <v>385.44648999999998</v>
      </c>
      <c r="E155" s="85"/>
      <c r="F155" s="86"/>
      <c r="G155" s="87"/>
      <c r="H155" s="85"/>
      <c r="I155" s="86"/>
      <c r="J155" s="85"/>
      <c r="K155" s="88"/>
      <c r="L155" s="86"/>
      <c r="M155" s="89"/>
      <c r="N155" s="86"/>
      <c r="O155" s="85"/>
      <c r="P155" s="86"/>
      <c r="Q155" s="90"/>
      <c r="R155" s="86"/>
      <c r="S155" s="85"/>
      <c r="T155" s="88"/>
      <c r="U155" s="86"/>
      <c r="V155" s="85"/>
      <c r="W155" s="86"/>
      <c r="X155" s="85"/>
      <c r="Y155" s="86"/>
      <c r="Z155" s="85"/>
      <c r="AA155" s="91"/>
      <c r="AB155" s="85"/>
      <c r="AC155" s="86"/>
      <c r="AD155" s="85"/>
      <c r="AE155" s="86"/>
      <c r="AF155" s="92"/>
      <c r="AG155" s="86"/>
      <c r="AH155" s="92"/>
      <c r="AI155" s="86"/>
      <c r="AJ155" s="93"/>
      <c r="AK155" s="94"/>
      <c r="AL155" s="95"/>
      <c r="AM155" s="96"/>
      <c r="AN155" s="96"/>
      <c r="AO155" s="92"/>
      <c r="AP155" s="86"/>
      <c r="AQ155" s="96"/>
      <c r="AR155" s="95"/>
      <c r="AS155" s="86"/>
      <c r="AT155" s="88"/>
      <c r="AU155" s="86"/>
      <c r="AV155" s="97"/>
      <c r="AW155" s="96">
        <v>7.4889999999999999</v>
      </c>
      <c r="AX155" s="89"/>
      <c r="AY155" s="86"/>
      <c r="AZ155" s="95"/>
      <c r="BA155" s="86"/>
      <c r="BB155" s="95"/>
      <c r="BC155" s="86"/>
      <c r="BD155" s="95"/>
      <c r="BE155" s="86"/>
      <c r="BF155" s="90"/>
      <c r="BG155" s="86"/>
      <c r="BH155" s="90"/>
      <c r="BI155" s="86"/>
      <c r="BJ155" s="95"/>
      <c r="BK155" s="86"/>
      <c r="BL155" s="90"/>
      <c r="BM155" s="86"/>
      <c r="BN155" s="90"/>
      <c r="BO155" s="86"/>
      <c r="BP155" s="98">
        <f t="shared" si="13"/>
        <v>7.4889999999999999</v>
      </c>
      <c r="BQ155" s="99">
        <f t="shared" si="14"/>
        <v>0</v>
      </c>
      <c r="BR155" s="100">
        <f t="shared" si="15"/>
        <v>0</v>
      </c>
      <c r="BS155" s="101">
        <f t="shared" si="16"/>
        <v>7.4889999999999999</v>
      </c>
      <c r="BU155" s="11">
        <f t="shared" si="17"/>
        <v>377.95749000000001</v>
      </c>
    </row>
    <row r="156" spans="1:73" ht="18.75" customHeight="1" x14ac:dyDescent="0.3">
      <c r="A156" s="58">
        <f t="shared" si="18"/>
        <v>148</v>
      </c>
      <c r="B156" s="63" t="s">
        <v>170</v>
      </c>
      <c r="C156" s="193">
        <v>368.88509999999997</v>
      </c>
      <c r="D156" s="194">
        <v>373.50846999999999</v>
      </c>
      <c r="E156" s="85"/>
      <c r="F156" s="86"/>
      <c r="G156" s="87"/>
      <c r="H156" s="85"/>
      <c r="I156" s="86"/>
      <c r="J156" s="85"/>
      <c r="K156" s="88"/>
      <c r="L156" s="86"/>
      <c r="M156" s="89"/>
      <c r="N156" s="86"/>
      <c r="O156" s="85"/>
      <c r="P156" s="86"/>
      <c r="Q156" s="90"/>
      <c r="R156" s="86"/>
      <c r="S156" s="85"/>
      <c r="T156" s="88"/>
      <c r="U156" s="86"/>
      <c r="V156" s="85"/>
      <c r="W156" s="86"/>
      <c r="X156" s="85"/>
      <c r="Y156" s="86"/>
      <c r="Z156" s="85"/>
      <c r="AA156" s="91"/>
      <c r="AB156" s="85"/>
      <c r="AC156" s="86"/>
      <c r="AD156" s="85"/>
      <c r="AE156" s="86"/>
      <c r="AF156" s="92"/>
      <c r="AG156" s="86"/>
      <c r="AH156" s="92"/>
      <c r="AI156" s="86"/>
      <c r="AJ156" s="93"/>
      <c r="AK156" s="94"/>
      <c r="AL156" s="95"/>
      <c r="AM156" s="96"/>
      <c r="AN156" s="96"/>
      <c r="AO156" s="92"/>
      <c r="AP156" s="86"/>
      <c r="AQ156" s="96"/>
      <c r="AR156" s="95"/>
      <c r="AS156" s="86"/>
      <c r="AT156" s="88"/>
      <c r="AU156" s="86"/>
      <c r="AV156" s="97"/>
      <c r="AW156" s="96">
        <v>4.8019999999999996</v>
      </c>
      <c r="AX156" s="89"/>
      <c r="AY156" s="86"/>
      <c r="AZ156" s="95"/>
      <c r="BA156" s="86"/>
      <c r="BB156" s="95"/>
      <c r="BC156" s="86"/>
      <c r="BD156" s="95"/>
      <c r="BE156" s="86"/>
      <c r="BF156" s="90"/>
      <c r="BG156" s="86"/>
      <c r="BH156" s="90"/>
      <c r="BI156" s="86"/>
      <c r="BJ156" s="95"/>
      <c r="BK156" s="86"/>
      <c r="BL156" s="90"/>
      <c r="BM156" s="86"/>
      <c r="BN156" s="90"/>
      <c r="BO156" s="86"/>
      <c r="BP156" s="98">
        <f t="shared" si="13"/>
        <v>4.8019999999999996</v>
      </c>
      <c r="BQ156" s="99">
        <f t="shared" si="14"/>
        <v>0</v>
      </c>
      <c r="BR156" s="100">
        <f t="shared" si="15"/>
        <v>0</v>
      </c>
      <c r="BS156" s="101">
        <f t="shared" si="16"/>
        <v>4.8019999999999996</v>
      </c>
      <c r="BU156" s="11">
        <f t="shared" si="17"/>
        <v>368.70646999999997</v>
      </c>
    </row>
    <row r="157" spans="1:73" ht="17.399999999999999" customHeight="1" x14ac:dyDescent="0.3">
      <c r="A157" s="58">
        <f t="shared" si="18"/>
        <v>149</v>
      </c>
      <c r="B157" s="63" t="s">
        <v>171</v>
      </c>
      <c r="C157" s="193">
        <v>372.20015999999998</v>
      </c>
      <c r="D157" s="194">
        <v>366.86447999999996</v>
      </c>
      <c r="E157" s="85"/>
      <c r="F157" s="86"/>
      <c r="G157" s="87"/>
      <c r="H157" s="85"/>
      <c r="I157" s="86"/>
      <c r="J157" s="85"/>
      <c r="K157" s="88"/>
      <c r="L157" s="86"/>
      <c r="M157" s="89"/>
      <c r="N157" s="86"/>
      <c r="O157" s="85"/>
      <c r="P157" s="86"/>
      <c r="Q157" s="90"/>
      <c r="R157" s="86"/>
      <c r="S157" s="85"/>
      <c r="T157" s="88"/>
      <c r="U157" s="86"/>
      <c r="V157" s="85"/>
      <c r="W157" s="86"/>
      <c r="X157" s="85"/>
      <c r="Y157" s="86"/>
      <c r="Z157" s="85"/>
      <c r="AA157" s="91"/>
      <c r="AB157" s="85"/>
      <c r="AC157" s="86"/>
      <c r="AD157" s="85"/>
      <c r="AE157" s="86"/>
      <c r="AF157" s="92"/>
      <c r="AG157" s="86"/>
      <c r="AH157" s="92"/>
      <c r="AI157" s="86"/>
      <c r="AJ157" s="93"/>
      <c r="AK157" s="94"/>
      <c r="AL157" s="95"/>
      <c r="AM157" s="96"/>
      <c r="AN157" s="96"/>
      <c r="AO157" s="92"/>
      <c r="AP157" s="86"/>
      <c r="AQ157" s="96"/>
      <c r="AR157" s="95"/>
      <c r="AS157" s="86"/>
      <c r="AT157" s="88"/>
      <c r="AU157" s="86"/>
      <c r="AV157" s="97"/>
      <c r="AW157" s="96"/>
      <c r="AX157" s="89"/>
      <c r="AY157" s="86"/>
      <c r="AZ157" s="95"/>
      <c r="BA157" s="86"/>
      <c r="BB157" s="95"/>
      <c r="BC157" s="86"/>
      <c r="BD157" s="95"/>
      <c r="BE157" s="86"/>
      <c r="BF157" s="90"/>
      <c r="BG157" s="86"/>
      <c r="BH157" s="90"/>
      <c r="BI157" s="86"/>
      <c r="BJ157" s="95"/>
      <c r="BK157" s="86"/>
      <c r="BL157" s="90">
        <v>2</v>
      </c>
      <c r="BM157" s="86">
        <v>7.0090000000000003</v>
      </c>
      <c r="BN157" s="90"/>
      <c r="BO157" s="86"/>
      <c r="BP157" s="98">
        <f t="shared" si="13"/>
        <v>0</v>
      </c>
      <c r="BQ157" s="99">
        <f t="shared" si="14"/>
        <v>0</v>
      </c>
      <c r="BR157" s="100">
        <f t="shared" si="15"/>
        <v>7.0090000000000003</v>
      </c>
      <c r="BS157" s="101">
        <f t="shared" si="16"/>
        <v>7.0090000000000003</v>
      </c>
      <c r="BU157" s="11">
        <f t="shared" si="17"/>
        <v>359.85547999999994</v>
      </c>
    </row>
    <row r="158" spans="1:73" s="46" customFormat="1" ht="17.399999999999999" customHeight="1" x14ac:dyDescent="0.3">
      <c r="A158" s="59"/>
      <c r="B158" s="64" t="s">
        <v>172</v>
      </c>
      <c r="C158" s="195"/>
      <c r="D158" s="196"/>
      <c r="E158" s="106"/>
      <c r="F158" s="107"/>
      <c r="G158" s="108"/>
      <c r="H158" s="106"/>
      <c r="I158" s="107"/>
      <c r="J158" s="106"/>
      <c r="K158" s="109"/>
      <c r="L158" s="107"/>
      <c r="M158" s="110"/>
      <c r="N158" s="107"/>
      <c r="O158" s="106"/>
      <c r="P158" s="107"/>
      <c r="Q158" s="111"/>
      <c r="R158" s="107"/>
      <c r="S158" s="106"/>
      <c r="T158" s="109"/>
      <c r="U158" s="107"/>
      <c r="V158" s="106"/>
      <c r="W158" s="107"/>
      <c r="X158" s="106"/>
      <c r="Y158" s="107"/>
      <c r="Z158" s="106"/>
      <c r="AA158" s="112"/>
      <c r="AB158" s="106"/>
      <c r="AC158" s="107"/>
      <c r="AD158" s="106"/>
      <c r="AE158" s="107"/>
      <c r="AF158" s="113"/>
      <c r="AG158" s="107"/>
      <c r="AH158" s="113"/>
      <c r="AI158" s="107"/>
      <c r="AJ158" s="113"/>
      <c r="AK158" s="107"/>
      <c r="AL158" s="114"/>
      <c r="AM158" s="115"/>
      <c r="AN158" s="115"/>
      <c r="AO158" s="113"/>
      <c r="AP158" s="107"/>
      <c r="AQ158" s="115"/>
      <c r="AR158" s="114"/>
      <c r="AS158" s="107"/>
      <c r="AT158" s="109"/>
      <c r="AU158" s="107"/>
      <c r="AV158" s="116"/>
      <c r="AW158" s="115">
        <v>5.3730000000000002</v>
      </c>
      <c r="AX158" s="110"/>
      <c r="AY158" s="107"/>
      <c r="AZ158" s="114"/>
      <c r="BA158" s="107"/>
      <c r="BB158" s="114"/>
      <c r="BC158" s="107"/>
      <c r="BD158" s="114"/>
      <c r="BE158" s="107"/>
      <c r="BF158" s="111"/>
      <c r="BG158" s="107"/>
      <c r="BH158" s="111">
        <v>1</v>
      </c>
      <c r="BI158" s="107">
        <v>1.083</v>
      </c>
      <c r="BJ158" s="114"/>
      <c r="BK158" s="107"/>
      <c r="BL158" s="111"/>
      <c r="BM158" s="107"/>
      <c r="BN158" s="111"/>
      <c r="BO158" s="107"/>
      <c r="BP158" s="117">
        <f t="shared" si="13"/>
        <v>5.3730000000000002</v>
      </c>
      <c r="BQ158" s="118">
        <f t="shared" si="14"/>
        <v>1.083</v>
      </c>
      <c r="BR158" s="119">
        <f t="shared" si="15"/>
        <v>0</v>
      </c>
      <c r="BS158" s="120">
        <f t="shared" si="16"/>
        <v>6.4560000000000004</v>
      </c>
      <c r="BU158" s="11">
        <f t="shared" si="17"/>
        <v>-6.4560000000000004</v>
      </c>
    </row>
    <row r="159" spans="1:73" ht="18.600000000000001" customHeight="1" x14ac:dyDescent="0.3">
      <c r="A159" s="58">
        <v>150</v>
      </c>
      <c r="B159" s="63" t="s">
        <v>173</v>
      </c>
      <c r="C159" s="193">
        <v>440.37905999999998</v>
      </c>
      <c r="D159" s="194">
        <v>450.40819999999997</v>
      </c>
      <c r="E159" s="85"/>
      <c r="F159" s="86"/>
      <c r="G159" s="87"/>
      <c r="H159" s="85"/>
      <c r="I159" s="86"/>
      <c r="J159" s="85"/>
      <c r="K159" s="88"/>
      <c r="L159" s="86"/>
      <c r="M159" s="89"/>
      <c r="N159" s="86"/>
      <c r="O159" s="85">
        <v>0.06</v>
      </c>
      <c r="P159" s="86">
        <v>46.38</v>
      </c>
      <c r="Q159" s="90"/>
      <c r="R159" s="86"/>
      <c r="S159" s="85"/>
      <c r="T159" s="88"/>
      <c r="U159" s="86"/>
      <c r="V159" s="85"/>
      <c r="W159" s="86"/>
      <c r="X159" s="85"/>
      <c r="Y159" s="86"/>
      <c r="Z159" s="85">
        <v>10</v>
      </c>
      <c r="AA159" s="91">
        <v>9.2631200000000007</v>
      </c>
      <c r="AB159" s="85"/>
      <c r="AC159" s="86"/>
      <c r="AD159" s="85"/>
      <c r="AE159" s="86"/>
      <c r="AF159" s="92">
        <v>2</v>
      </c>
      <c r="AG159" s="86">
        <v>5.3121499999999999</v>
      </c>
      <c r="AH159" s="92"/>
      <c r="AI159" s="86"/>
      <c r="AJ159" s="93"/>
      <c r="AK159" s="94"/>
      <c r="AL159" s="95"/>
      <c r="AM159" s="96"/>
      <c r="AN159" s="96"/>
      <c r="AO159" s="92"/>
      <c r="AP159" s="86"/>
      <c r="AQ159" s="96"/>
      <c r="AR159" s="95"/>
      <c r="AS159" s="86"/>
      <c r="AT159" s="88"/>
      <c r="AU159" s="86"/>
      <c r="AV159" s="97"/>
      <c r="AW159" s="96">
        <v>3.0920000000000001</v>
      </c>
      <c r="AX159" s="89"/>
      <c r="AY159" s="86"/>
      <c r="AZ159" s="95"/>
      <c r="BA159" s="86"/>
      <c r="BB159" s="95"/>
      <c r="BC159" s="86"/>
      <c r="BD159" s="95">
        <v>8.199999999999999E-3</v>
      </c>
      <c r="BE159" s="86">
        <v>23.259459999999997</v>
      </c>
      <c r="BF159" s="90"/>
      <c r="BG159" s="86"/>
      <c r="BH159" s="90">
        <v>4</v>
      </c>
      <c r="BI159" s="86">
        <v>7.7089999999999996</v>
      </c>
      <c r="BJ159" s="95"/>
      <c r="BK159" s="86"/>
      <c r="BL159" s="90"/>
      <c r="BM159" s="86"/>
      <c r="BN159" s="90">
        <v>1</v>
      </c>
      <c r="BO159" s="86">
        <v>4.3650000000000002</v>
      </c>
      <c r="BP159" s="98">
        <f t="shared" si="13"/>
        <v>64.047270000000012</v>
      </c>
      <c r="BQ159" s="99">
        <f t="shared" si="14"/>
        <v>30.968459999999997</v>
      </c>
      <c r="BR159" s="100">
        <f t="shared" si="15"/>
        <v>4.3650000000000002</v>
      </c>
      <c r="BS159" s="101">
        <f t="shared" si="16"/>
        <v>99.38073</v>
      </c>
      <c r="BU159" s="11">
        <f t="shared" si="17"/>
        <v>351.02746999999999</v>
      </c>
    </row>
    <row r="160" spans="1:73" ht="18.75" customHeight="1" x14ac:dyDescent="0.3">
      <c r="A160" s="58">
        <f t="shared" si="18"/>
        <v>151</v>
      </c>
      <c r="B160" s="63" t="s">
        <v>174</v>
      </c>
      <c r="C160" s="193">
        <v>117.01512</v>
      </c>
      <c r="D160" s="194">
        <v>125.65488000000001</v>
      </c>
      <c r="E160" s="85"/>
      <c r="F160" s="86"/>
      <c r="G160" s="87"/>
      <c r="H160" s="85"/>
      <c r="I160" s="86"/>
      <c r="J160" s="85"/>
      <c r="K160" s="88"/>
      <c r="L160" s="86"/>
      <c r="M160" s="89"/>
      <c r="N160" s="86"/>
      <c r="O160" s="85"/>
      <c r="P160" s="86"/>
      <c r="Q160" s="90"/>
      <c r="R160" s="86"/>
      <c r="S160" s="85"/>
      <c r="T160" s="88"/>
      <c r="U160" s="86"/>
      <c r="V160" s="85"/>
      <c r="W160" s="86"/>
      <c r="X160" s="85"/>
      <c r="Y160" s="86"/>
      <c r="Z160" s="85">
        <v>13</v>
      </c>
      <c r="AA160" s="91">
        <v>14.444520000000001</v>
      </c>
      <c r="AB160" s="85"/>
      <c r="AC160" s="86"/>
      <c r="AD160" s="85"/>
      <c r="AE160" s="86"/>
      <c r="AF160" s="92"/>
      <c r="AG160" s="86"/>
      <c r="AH160" s="92"/>
      <c r="AI160" s="86"/>
      <c r="AJ160" s="93"/>
      <c r="AK160" s="94"/>
      <c r="AL160" s="95"/>
      <c r="AM160" s="96"/>
      <c r="AN160" s="96"/>
      <c r="AO160" s="92"/>
      <c r="AP160" s="86"/>
      <c r="AQ160" s="96"/>
      <c r="AR160" s="95"/>
      <c r="AS160" s="86"/>
      <c r="AT160" s="88"/>
      <c r="AU160" s="86"/>
      <c r="AV160" s="97"/>
      <c r="AW160" s="96">
        <v>9.027000000000001</v>
      </c>
      <c r="AX160" s="89"/>
      <c r="AY160" s="86"/>
      <c r="AZ160" s="95"/>
      <c r="BA160" s="86"/>
      <c r="BB160" s="95"/>
      <c r="BC160" s="86"/>
      <c r="BD160" s="95"/>
      <c r="BE160" s="86"/>
      <c r="BF160" s="90"/>
      <c r="BG160" s="86"/>
      <c r="BH160" s="90"/>
      <c r="BI160" s="86"/>
      <c r="BJ160" s="95"/>
      <c r="BK160" s="86"/>
      <c r="BL160" s="90"/>
      <c r="BM160" s="86"/>
      <c r="BN160" s="90"/>
      <c r="BO160" s="86"/>
      <c r="BP160" s="98">
        <f t="shared" si="13"/>
        <v>23.471520000000002</v>
      </c>
      <c r="BQ160" s="99">
        <f t="shared" si="14"/>
        <v>0</v>
      </c>
      <c r="BR160" s="100">
        <f t="shared" si="15"/>
        <v>0</v>
      </c>
      <c r="BS160" s="101">
        <f t="shared" si="16"/>
        <v>23.471520000000002</v>
      </c>
      <c r="BU160" s="11">
        <f t="shared" si="17"/>
        <v>102.18336000000001</v>
      </c>
    </row>
    <row r="161" spans="1:73" ht="18.75" customHeight="1" x14ac:dyDescent="0.3">
      <c r="A161" s="58">
        <f t="shared" si="18"/>
        <v>152</v>
      </c>
      <c r="B161" s="63" t="s">
        <v>175</v>
      </c>
      <c r="C161" s="193">
        <v>125.35776000000001</v>
      </c>
      <c r="D161" s="194">
        <v>119.28287999999999</v>
      </c>
      <c r="E161" s="85"/>
      <c r="F161" s="86"/>
      <c r="G161" s="87"/>
      <c r="H161" s="85">
        <v>9.0000000000000011E-3</v>
      </c>
      <c r="I161" s="86">
        <v>26.137969999999999</v>
      </c>
      <c r="J161" s="85"/>
      <c r="K161" s="88"/>
      <c r="L161" s="86"/>
      <c r="M161" s="89"/>
      <c r="N161" s="86"/>
      <c r="O161" s="85"/>
      <c r="P161" s="86"/>
      <c r="Q161" s="90"/>
      <c r="R161" s="86"/>
      <c r="S161" s="85"/>
      <c r="T161" s="88"/>
      <c r="U161" s="86"/>
      <c r="V161" s="85"/>
      <c r="W161" s="86"/>
      <c r="X161" s="85"/>
      <c r="Y161" s="86"/>
      <c r="Z161" s="85">
        <v>5</v>
      </c>
      <c r="AA161" s="91">
        <v>5.20505</v>
      </c>
      <c r="AB161" s="85"/>
      <c r="AC161" s="86"/>
      <c r="AD161" s="85"/>
      <c r="AE161" s="86"/>
      <c r="AF161" s="92"/>
      <c r="AG161" s="86"/>
      <c r="AH161" s="92"/>
      <c r="AI161" s="86"/>
      <c r="AJ161" s="93"/>
      <c r="AK161" s="94"/>
      <c r="AL161" s="95"/>
      <c r="AM161" s="96"/>
      <c r="AN161" s="96"/>
      <c r="AO161" s="92"/>
      <c r="AP161" s="86"/>
      <c r="AQ161" s="96"/>
      <c r="AR161" s="95"/>
      <c r="AS161" s="86"/>
      <c r="AT161" s="88"/>
      <c r="AU161" s="86"/>
      <c r="AV161" s="97"/>
      <c r="AW161" s="96">
        <v>18.859000000000002</v>
      </c>
      <c r="AX161" s="89"/>
      <c r="AY161" s="86"/>
      <c r="AZ161" s="95"/>
      <c r="BA161" s="86"/>
      <c r="BB161" s="95"/>
      <c r="BC161" s="86"/>
      <c r="BD161" s="95"/>
      <c r="BE161" s="86"/>
      <c r="BF161" s="90"/>
      <c r="BG161" s="86"/>
      <c r="BH161" s="90"/>
      <c r="BI161" s="86"/>
      <c r="BJ161" s="95"/>
      <c r="BK161" s="86"/>
      <c r="BL161" s="90"/>
      <c r="BM161" s="86"/>
      <c r="BN161" s="90">
        <v>1</v>
      </c>
      <c r="BO161" s="86">
        <v>4.9260000000000002</v>
      </c>
      <c r="BP161" s="98">
        <f t="shared" si="13"/>
        <v>50.202020000000005</v>
      </c>
      <c r="BQ161" s="99">
        <f t="shared" si="14"/>
        <v>0</v>
      </c>
      <c r="BR161" s="100">
        <f t="shared" si="15"/>
        <v>4.9260000000000002</v>
      </c>
      <c r="BS161" s="101">
        <f t="shared" si="16"/>
        <v>55.128020000000006</v>
      </c>
      <c r="BU161" s="11">
        <f t="shared" si="17"/>
        <v>64.154859999999985</v>
      </c>
    </row>
    <row r="162" spans="1:73" ht="18.75" customHeight="1" x14ac:dyDescent="0.3">
      <c r="A162" s="58">
        <f t="shared" si="18"/>
        <v>153</v>
      </c>
      <c r="B162" s="63" t="s">
        <v>176</v>
      </c>
      <c r="C162" s="193">
        <v>98.880780000000001</v>
      </c>
      <c r="D162" s="194">
        <v>94.0916</v>
      </c>
      <c r="E162" s="85"/>
      <c r="F162" s="86"/>
      <c r="G162" s="87"/>
      <c r="H162" s="85"/>
      <c r="I162" s="86"/>
      <c r="J162" s="85"/>
      <c r="K162" s="88"/>
      <c r="L162" s="86"/>
      <c r="M162" s="89"/>
      <c r="N162" s="86"/>
      <c r="O162" s="85"/>
      <c r="P162" s="86"/>
      <c r="Q162" s="90"/>
      <c r="R162" s="86"/>
      <c r="S162" s="85"/>
      <c r="T162" s="88"/>
      <c r="U162" s="86"/>
      <c r="V162" s="85"/>
      <c r="W162" s="86"/>
      <c r="X162" s="85"/>
      <c r="Y162" s="86"/>
      <c r="Z162" s="85">
        <v>2</v>
      </c>
      <c r="AA162" s="91">
        <v>2.5186600000000001</v>
      </c>
      <c r="AB162" s="85"/>
      <c r="AC162" s="86"/>
      <c r="AD162" s="85"/>
      <c r="AE162" s="86"/>
      <c r="AF162" s="92"/>
      <c r="AG162" s="86"/>
      <c r="AH162" s="92"/>
      <c r="AI162" s="86"/>
      <c r="AJ162" s="93"/>
      <c r="AK162" s="94"/>
      <c r="AL162" s="95"/>
      <c r="AM162" s="96"/>
      <c r="AN162" s="96"/>
      <c r="AO162" s="92"/>
      <c r="AP162" s="86"/>
      <c r="AQ162" s="96"/>
      <c r="AR162" s="95"/>
      <c r="AS162" s="86"/>
      <c r="AT162" s="88"/>
      <c r="AU162" s="86"/>
      <c r="AV162" s="97"/>
      <c r="AW162" s="96">
        <v>5.7779999999999996</v>
      </c>
      <c r="AX162" s="89"/>
      <c r="AY162" s="86"/>
      <c r="AZ162" s="95"/>
      <c r="BA162" s="86"/>
      <c r="BB162" s="95"/>
      <c r="BC162" s="86"/>
      <c r="BD162" s="95"/>
      <c r="BE162" s="86"/>
      <c r="BF162" s="90"/>
      <c r="BG162" s="86"/>
      <c r="BH162" s="90"/>
      <c r="BI162" s="86"/>
      <c r="BJ162" s="95"/>
      <c r="BK162" s="86"/>
      <c r="BL162" s="90"/>
      <c r="BM162" s="86"/>
      <c r="BN162" s="90"/>
      <c r="BO162" s="86"/>
      <c r="BP162" s="98">
        <f t="shared" si="13"/>
        <v>8.2966599999999993</v>
      </c>
      <c r="BQ162" s="99">
        <f t="shared" si="14"/>
        <v>0</v>
      </c>
      <c r="BR162" s="100">
        <f t="shared" si="15"/>
        <v>0</v>
      </c>
      <c r="BS162" s="101">
        <f t="shared" si="16"/>
        <v>8.2966599999999993</v>
      </c>
      <c r="BU162" s="11">
        <f t="shared" si="17"/>
        <v>85.794939999999997</v>
      </c>
    </row>
    <row r="163" spans="1:73" ht="18.75" customHeight="1" x14ac:dyDescent="0.3">
      <c r="A163" s="58">
        <f t="shared" si="18"/>
        <v>154</v>
      </c>
      <c r="B163" s="63" t="s">
        <v>177</v>
      </c>
      <c r="C163" s="193">
        <v>73.750199999999992</v>
      </c>
      <c r="D163" s="194">
        <v>83.047600000000003</v>
      </c>
      <c r="E163" s="85"/>
      <c r="F163" s="86"/>
      <c r="G163" s="87"/>
      <c r="H163" s="85"/>
      <c r="I163" s="86"/>
      <c r="J163" s="85"/>
      <c r="K163" s="88"/>
      <c r="L163" s="86"/>
      <c r="M163" s="89"/>
      <c r="N163" s="86"/>
      <c r="O163" s="85"/>
      <c r="P163" s="86"/>
      <c r="Q163" s="90"/>
      <c r="R163" s="86"/>
      <c r="S163" s="85"/>
      <c r="T163" s="88"/>
      <c r="U163" s="86"/>
      <c r="V163" s="85"/>
      <c r="W163" s="86"/>
      <c r="X163" s="85"/>
      <c r="Y163" s="86"/>
      <c r="Z163" s="85">
        <v>2</v>
      </c>
      <c r="AA163" s="91">
        <v>2.5186600000000001</v>
      </c>
      <c r="AB163" s="85"/>
      <c r="AC163" s="86"/>
      <c r="AD163" s="85"/>
      <c r="AE163" s="86"/>
      <c r="AF163" s="92"/>
      <c r="AG163" s="86"/>
      <c r="AH163" s="92"/>
      <c r="AI163" s="86"/>
      <c r="AJ163" s="93"/>
      <c r="AK163" s="94"/>
      <c r="AL163" s="95"/>
      <c r="AM163" s="96"/>
      <c r="AN163" s="96"/>
      <c r="AO163" s="92"/>
      <c r="AP163" s="86"/>
      <c r="AQ163" s="96"/>
      <c r="AR163" s="95"/>
      <c r="AS163" s="86"/>
      <c r="AT163" s="88"/>
      <c r="AU163" s="86"/>
      <c r="AV163" s="97"/>
      <c r="AW163" s="96">
        <v>213.02799999999999</v>
      </c>
      <c r="AX163" s="89"/>
      <c r="AY163" s="86"/>
      <c r="AZ163" s="95">
        <v>4.0000000000000001E-3</v>
      </c>
      <c r="BA163" s="86">
        <v>11.05803</v>
      </c>
      <c r="BB163" s="95">
        <v>2.5000000000000001E-3</v>
      </c>
      <c r="BC163" s="86">
        <v>4.5655299999999999</v>
      </c>
      <c r="BD163" s="95"/>
      <c r="BE163" s="86"/>
      <c r="BF163" s="90"/>
      <c r="BG163" s="86"/>
      <c r="BH163" s="90">
        <v>4</v>
      </c>
      <c r="BI163" s="86">
        <v>5.9140000000000006</v>
      </c>
      <c r="BJ163" s="95">
        <v>5.2999999999999999E-2</v>
      </c>
      <c r="BK163" s="86">
        <v>21.526859999999999</v>
      </c>
      <c r="BL163" s="90"/>
      <c r="BM163" s="86"/>
      <c r="BN163" s="90">
        <v>3</v>
      </c>
      <c r="BO163" s="86">
        <v>13.984999999999999</v>
      </c>
      <c r="BP163" s="98">
        <f t="shared" si="13"/>
        <v>215.54666</v>
      </c>
      <c r="BQ163" s="99">
        <f t="shared" si="14"/>
        <v>21.537560000000003</v>
      </c>
      <c r="BR163" s="100">
        <f t="shared" si="15"/>
        <v>35.511859999999999</v>
      </c>
      <c r="BS163" s="101">
        <f t="shared" si="16"/>
        <v>272.59608000000003</v>
      </c>
      <c r="BU163" s="11">
        <f t="shared" si="17"/>
        <v>-189.54848000000004</v>
      </c>
    </row>
    <row r="164" spans="1:73" ht="18.75" customHeight="1" x14ac:dyDescent="0.3">
      <c r="A164" s="58">
        <f t="shared" si="18"/>
        <v>155</v>
      </c>
      <c r="B164" s="63" t="s">
        <v>178</v>
      </c>
      <c r="C164" s="193">
        <v>405.13836000000003</v>
      </c>
      <c r="D164" s="194">
        <v>403.16035999999997</v>
      </c>
      <c r="E164" s="85">
        <v>5.0000000000000001E-3</v>
      </c>
      <c r="F164" s="86">
        <v>1.1819999999999999</v>
      </c>
      <c r="G164" s="87"/>
      <c r="H164" s="85"/>
      <c r="I164" s="86"/>
      <c r="J164" s="85">
        <v>2E-3</v>
      </c>
      <c r="K164" s="88">
        <v>1</v>
      </c>
      <c r="L164" s="86">
        <v>11.46049</v>
      </c>
      <c r="M164" s="89">
        <v>5.0000000000000001E-3</v>
      </c>
      <c r="N164" s="86">
        <v>13.20736</v>
      </c>
      <c r="O164" s="85"/>
      <c r="P164" s="86"/>
      <c r="Q164" s="90"/>
      <c r="R164" s="86"/>
      <c r="S164" s="85"/>
      <c r="T164" s="88"/>
      <c r="U164" s="86"/>
      <c r="V164" s="85"/>
      <c r="W164" s="86"/>
      <c r="X164" s="85"/>
      <c r="Y164" s="86"/>
      <c r="Z164" s="85"/>
      <c r="AA164" s="91"/>
      <c r="AB164" s="85"/>
      <c r="AC164" s="86"/>
      <c r="AD164" s="85"/>
      <c r="AE164" s="86"/>
      <c r="AF164" s="92"/>
      <c r="AG164" s="86"/>
      <c r="AH164" s="92"/>
      <c r="AI164" s="86"/>
      <c r="AJ164" s="93"/>
      <c r="AK164" s="94"/>
      <c r="AL164" s="95"/>
      <c r="AM164" s="96"/>
      <c r="AN164" s="96"/>
      <c r="AO164" s="92"/>
      <c r="AP164" s="86"/>
      <c r="AQ164" s="96"/>
      <c r="AR164" s="95"/>
      <c r="AS164" s="86"/>
      <c r="AT164" s="88"/>
      <c r="AU164" s="86"/>
      <c r="AV164" s="97"/>
      <c r="AW164" s="96">
        <v>24.055</v>
      </c>
      <c r="AX164" s="89"/>
      <c r="AY164" s="86"/>
      <c r="AZ164" s="95"/>
      <c r="BA164" s="86"/>
      <c r="BB164" s="95">
        <v>8.9999999999999993E-3</v>
      </c>
      <c r="BC164" s="86">
        <v>22.102</v>
      </c>
      <c r="BD164" s="95"/>
      <c r="BE164" s="86"/>
      <c r="BF164" s="90"/>
      <c r="BG164" s="86"/>
      <c r="BH164" s="90">
        <v>13</v>
      </c>
      <c r="BI164" s="86">
        <v>57.107999999999997</v>
      </c>
      <c r="BJ164" s="95"/>
      <c r="BK164" s="86"/>
      <c r="BL164" s="90">
        <v>36</v>
      </c>
      <c r="BM164" s="86">
        <v>43.527999999999999</v>
      </c>
      <c r="BN164" s="90">
        <v>1</v>
      </c>
      <c r="BO164" s="86">
        <v>5.883</v>
      </c>
      <c r="BP164" s="98">
        <f t="shared" si="13"/>
        <v>49.904849999999996</v>
      </c>
      <c r="BQ164" s="99">
        <f t="shared" si="14"/>
        <v>79.209999999999994</v>
      </c>
      <c r="BR164" s="100">
        <f t="shared" si="15"/>
        <v>49.411000000000001</v>
      </c>
      <c r="BS164" s="101">
        <f t="shared" si="16"/>
        <v>178.52584999999999</v>
      </c>
      <c r="BU164" s="11">
        <f t="shared" si="17"/>
        <v>224.63450999999998</v>
      </c>
    </row>
    <row r="165" spans="1:73" ht="18.75" customHeight="1" x14ac:dyDescent="0.3">
      <c r="A165" s="58">
        <f t="shared" si="18"/>
        <v>156</v>
      </c>
      <c r="B165" s="63" t="s">
        <v>179</v>
      </c>
      <c r="C165" s="193">
        <v>383.19331</v>
      </c>
      <c r="D165" s="194">
        <v>374.82908999999995</v>
      </c>
      <c r="E165" s="85"/>
      <c r="F165" s="86"/>
      <c r="G165" s="87"/>
      <c r="H165" s="85"/>
      <c r="I165" s="86"/>
      <c r="J165" s="85"/>
      <c r="K165" s="88"/>
      <c r="L165" s="86"/>
      <c r="M165" s="89"/>
      <c r="N165" s="86"/>
      <c r="O165" s="85"/>
      <c r="P165" s="86"/>
      <c r="Q165" s="90"/>
      <c r="R165" s="86"/>
      <c r="S165" s="85"/>
      <c r="T165" s="88"/>
      <c r="U165" s="86"/>
      <c r="V165" s="85"/>
      <c r="W165" s="86"/>
      <c r="X165" s="85">
        <v>1E-3</v>
      </c>
      <c r="Y165" s="86">
        <v>1.18685</v>
      </c>
      <c r="Z165" s="85"/>
      <c r="AA165" s="91"/>
      <c r="AB165" s="85"/>
      <c r="AC165" s="86"/>
      <c r="AD165" s="85"/>
      <c r="AE165" s="86"/>
      <c r="AF165" s="92"/>
      <c r="AG165" s="86"/>
      <c r="AH165" s="92"/>
      <c r="AI165" s="86"/>
      <c r="AJ165" s="93"/>
      <c r="AK165" s="94"/>
      <c r="AL165" s="95"/>
      <c r="AM165" s="96"/>
      <c r="AN165" s="96"/>
      <c r="AO165" s="92"/>
      <c r="AP165" s="86"/>
      <c r="AQ165" s="96"/>
      <c r="AR165" s="95"/>
      <c r="AS165" s="86"/>
      <c r="AT165" s="88"/>
      <c r="AU165" s="86"/>
      <c r="AV165" s="97"/>
      <c r="AW165" s="96">
        <v>39.505499999999998</v>
      </c>
      <c r="AX165" s="89"/>
      <c r="AY165" s="86"/>
      <c r="AZ165" s="95">
        <v>4.0000000000000001E-3</v>
      </c>
      <c r="BA165" s="86">
        <v>6.1504599999999998</v>
      </c>
      <c r="BB165" s="95"/>
      <c r="BC165" s="86"/>
      <c r="BD165" s="95"/>
      <c r="BE165" s="86"/>
      <c r="BF165" s="90"/>
      <c r="BG165" s="86"/>
      <c r="BH165" s="90">
        <v>10</v>
      </c>
      <c r="BI165" s="86">
        <v>10.576000000000001</v>
      </c>
      <c r="BJ165" s="95"/>
      <c r="BK165" s="86"/>
      <c r="BL165" s="90"/>
      <c r="BM165" s="86"/>
      <c r="BN165" s="90"/>
      <c r="BO165" s="86"/>
      <c r="BP165" s="98">
        <f t="shared" si="13"/>
        <v>40.692349999999998</v>
      </c>
      <c r="BQ165" s="99">
        <f t="shared" si="14"/>
        <v>16.726459999999999</v>
      </c>
      <c r="BR165" s="100">
        <f t="shared" si="15"/>
        <v>0</v>
      </c>
      <c r="BS165" s="101">
        <f t="shared" si="16"/>
        <v>57.418809999999993</v>
      </c>
      <c r="BU165" s="11">
        <f t="shared" si="17"/>
        <v>317.41027999999994</v>
      </c>
    </row>
    <row r="166" spans="1:73" ht="18.75" customHeight="1" x14ac:dyDescent="0.3">
      <c r="A166" s="58">
        <f t="shared" si="18"/>
        <v>157</v>
      </c>
      <c r="B166" s="63" t="s">
        <v>180</v>
      </c>
      <c r="C166" s="193">
        <v>425.61840000000001</v>
      </c>
      <c r="D166" s="194">
        <v>422.57369</v>
      </c>
      <c r="E166" s="85"/>
      <c r="F166" s="86"/>
      <c r="G166" s="87"/>
      <c r="H166" s="85"/>
      <c r="I166" s="86"/>
      <c r="J166" s="85"/>
      <c r="K166" s="88"/>
      <c r="L166" s="86"/>
      <c r="M166" s="89"/>
      <c r="N166" s="86"/>
      <c r="O166" s="85"/>
      <c r="P166" s="86"/>
      <c r="Q166" s="90"/>
      <c r="R166" s="86"/>
      <c r="S166" s="85"/>
      <c r="T166" s="88"/>
      <c r="U166" s="86"/>
      <c r="V166" s="85"/>
      <c r="W166" s="86"/>
      <c r="X166" s="85"/>
      <c r="Y166" s="86"/>
      <c r="Z166" s="85"/>
      <c r="AA166" s="91"/>
      <c r="AB166" s="85"/>
      <c r="AC166" s="86"/>
      <c r="AD166" s="85"/>
      <c r="AE166" s="86"/>
      <c r="AF166" s="92">
        <v>1</v>
      </c>
      <c r="AG166" s="86">
        <v>1.6459999999999999</v>
      </c>
      <c r="AH166" s="92"/>
      <c r="AI166" s="86"/>
      <c r="AJ166" s="93">
        <v>4</v>
      </c>
      <c r="AK166" s="94">
        <v>3.8724799999999999</v>
      </c>
      <c r="AL166" s="95"/>
      <c r="AM166" s="96"/>
      <c r="AN166" s="96"/>
      <c r="AO166" s="92"/>
      <c r="AP166" s="86"/>
      <c r="AQ166" s="96"/>
      <c r="AR166" s="95"/>
      <c r="AS166" s="86"/>
      <c r="AT166" s="88"/>
      <c r="AU166" s="86"/>
      <c r="AV166" s="97"/>
      <c r="AW166" s="96">
        <v>243.6465</v>
      </c>
      <c r="AX166" s="89"/>
      <c r="AY166" s="86"/>
      <c r="AZ166" s="95">
        <v>4.0000000000000001E-3</v>
      </c>
      <c r="BA166" s="86">
        <v>13.219860000000001</v>
      </c>
      <c r="BB166" s="95">
        <v>3.5000000000000001E-3</v>
      </c>
      <c r="BC166" s="86">
        <v>8.20444</v>
      </c>
      <c r="BD166" s="95">
        <v>1.5000000000000001E-2</v>
      </c>
      <c r="BE166" s="86">
        <v>30.005180000000003</v>
      </c>
      <c r="BF166" s="90">
        <v>3</v>
      </c>
      <c r="BG166" s="86">
        <v>12.393380000000001</v>
      </c>
      <c r="BH166" s="90">
        <v>23</v>
      </c>
      <c r="BI166" s="86">
        <v>32.262999999999998</v>
      </c>
      <c r="BJ166" s="95"/>
      <c r="BK166" s="86"/>
      <c r="BL166" s="90"/>
      <c r="BM166" s="86"/>
      <c r="BN166" s="90">
        <v>2</v>
      </c>
      <c r="BO166" s="86">
        <v>8.6323299999999996</v>
      </c>
      <c r="BP166" s="98">
        <f t="shared" si="13"/>
        <v>249.16498000000001</v>
      </c>
      <c r="BQ166" s="99">
        <f t="shared" si="14"/>
        <v>96.085859999999997</v>
      </c>
      <c r="BR166" s="100">
        <f t="shared" si="15"/>
        <v>8.6323299999999996</v>
      </c>
      <c r="BS166" s="101">
        <f t="shared" si="16"/>
        <v>353.88317000000006</v>
      </c>
      <c r="BU166" s="11">
        <f t="shared" si="17"/>
        <v>68.690519999999935</v>
      </c>
    </row>
    <row r="167" spans="1:73" ht="18.75" customHeight="1" x14ac:dyDescent="0.3">
      <c r="A167" s="58">
        <f t="shared" si="18"/>
        <v>158</v>
      </c>
      <c r="B167" s="63" t="s">
        <v>181</v>
      </c>
      <c r="C167" s="193">
        <v>464.89499999999998</v>
      </c>
      <c r="D167" s="194">
        <v>447.55180999999999</v>
      </c>
      <c r="E167" s="85"/>
      <c r="F167" s="86"/>
      <c r="G167" s="87"/>
      <c r="H167" s="85"/>
      <c r="I167" s="86"/>
      <c r="J167" s="85"/>
      <c r="K167" s="88"/>
      <c r="L167" s="86"/>
      <c r="M167" s="89"/>
      <c r="N167" s="86"/>
      <c r="O167" s="85"/>
      <c r="P167" s="86"/>
      <c r="Q167" s="90"/>
      <c r="R167" s="86"/>
      <c r="S167" s="85"/>
      <c r="T167" s="88"/>
      <c r="U167" s="86"/>
      <c r="V167" s="85"/>
      <c r="W167" s="86"/>
      <c r="X167" s="85"/>
      <c r="Y167" s="86"/>
      <c r="Z167" s="85"/>
      <c r="AA167" s="91"/>
      <c r="AB167" s="85"/>
      <c r="AC167" s="86"/>
      <c r="AD167" s="85"/>
      <c r="AE167" s="86"/>
      <c r="AF167" s="92"/>
      <c r="AG167" s="86"/>
      <c r="AH167" s="92"/>
      <c r="AI167" s="86"/>
      <c r="AJ167" s="93"/>
      <c r="AK167" s="94"/>
      <c r="AL167" s="95"/>
      <c r="AM167" s="96"/>
      <c r="AN167" s="96"/>
      <c r="AO167" s="92"/>
      <c r="AP167" s="86"/>
      <c r="AQ167" s="96"/>
      <c r="AR167" s="95"/>
      <c r="AS167" s="86"/>
      <c r="AT167" s="88"/>
      <c r="AU167" s="86"/>
      <c r="AV167" s="97"/>
      <c r="AW167" s="96">
        <v>30.880000000000003</v>
      </c>
      <c r="AX167" s="89"/>
      <c r="AY167" s="86"/>
      <c r="AZ167" s="95"/>
      <c r="BA167" s="86"/>
      <c r="BB167" s="95">
        <v>8.0000000000000002E-3</v>
      </c>
      <c r="BC167" s="86">
        <v>18.53144</v>
      </c>
      <c r="BD167" s="95"/>
      <c r="BE167" s="86"/>
      <c r="BF167" s="90"/>
      <c r="BG167" s="86"/>
      <c r="BH167" s="90">
        <v>3</v>
      </c>
      <c r="BI167" s="86">
        <v>3.6160000000000001</v>
      </c>
      <c r="BJ167" s="95"/>
      <c r="BK167" s="86"/>
      <c r="BL167" s="90">
        <v>6</v>
      </c>
      <c r="BM167" s="86">
        <v>6.218</v>
      </c>
      <c r="BN167" s="90"/>
      <c r="BO167" s="86"/>
      <c r="BP167" s="98">
        <f t="shared" si="13"/>
        <v>30.880000000000003</v>
      </c>
      <c r="BQ167" s="99">
        <f t="shared" si="14"/>
        <v>22.14744</v>
      </c>
      <c r="BR167" s="100">
        <f t="shared" si="15"/>
        <v>6.218</v>
      </c>
      <c r="BS167" s="101">
        <f t="shared" si="16"/>
        <v>59.245440000000002</v>
      </c>
      <c r="BU167" s="11">
        <f t="shared" si="17"/>
        <v>388.30637000000002</v>
      </c>
    </row>
    <row r="168" spans="1:73" ht="18.75" customHeight="1" x14ac:dyDescent="0.3">
      <c r="A168" s="58">
        <f t="shared" si="18"/>
        <v>159</v>
      </c>
      <c r="B168" s="63" t="s">
        <v>182</v>
      </c>
      <c r="C168" s="193">
        <v>253.40621999999999</v>
      </c>
      <c r="D168" s="194">
        <v>258.28964999999999</v>
      </c>
      <c r="E168" s="85"/>
      <c r="F168" s="86"/>
      <c r="G168" s="87"/>
      <c r="H168" s="85"/>
      <c r="I168" s="86"/>
      <c r="J168" s="85"/>
      <c r="K168" s="88"/>
      <c r="L168" s="86"/>
      <c r="M168" s="89"/>
      <c r="N168" s="86"/>
      <c r="O168" s="85"/>
      <c r="P168" s="86"/>
      <c r="Q168" s="90"/>
      <c r="R168" s="86"/>
      <c r="S168" s="85"/>
      <c r="T168" s="88"/>
      <c r="U168" s="86"/>
      <c r="V168" s="85"/>
      <c r="W168" s="86"/>
      <c r="X168" s="85"/>
      <c r="Y168" s="86"/>
      <c r="Z168" s="85"/>
      <c r="AA168" s="91"/>
      <c r="AB168" s="85"/>
      <c r="AC168" s="86"/>
      <c r="AD168" s="85"/>
      <c r="AE168" s="86"/>
      <c r="AF168" s="92"/>
      <c r="AG168" s="86"/>
      <c r="AH168" s="92"/>
      <c r="AI168" s="86"/>
      <c r="AJ168" s="93"/>
      <c r="AK168" s="94"/>
      <c r="AL168" s="95"/>
      <c r="AM168" s="96"/>
      <c r="AN168" s="96"/>
      <c r="AO168" s="92"/>
      <c r="AP168" s="86"/>
      <c r="AQ168" s="96"/>
      <c r="AR168" s="95"/>
      <c r="AS168" s="86"/>
      <c r="AT168" s="88"/>
      <c r="AU168" s="86"/>
      <c r="AV168" s="97"/>
      <c r="AW168" s="96">
        <v>28.459000000000003</v>
      </c>
      <c r="AX168" s="89"/>
      <c r="AY168" s="86"/>
      <c r="AZ168" s="95"/>
      <c r="BA168" s="86"/>
      <c r="BB168" s="95">
        <v>5.0000000000000001E-3</v>
      </c>
      <c r="BC168" s="86">
        <v>12.915330000000001</v>
      </c>
      <c r="BD168" s="95"/>
      <c r="BE168" s="86"/>
      <c r="BF168" s="90"/>
      <c r="BG168" s="86"/>
      <c r="BH168" s="90">
        <v>8</v>
      </c>
      <c r="BI168" s="86">
        <v>9.9169999999999998</v>
      </c>
      <c r="BJ168" s="95"/>
      <c r="BK168" s="86"/>
      <c r="BL168" s="90"/>
      <c r="BM168" s="86"/>
      <c r="BN168" s="90"/>
      <c r="BO168" s="86"/>
      <c r="BP168" s="98">
        <f t="shared" si="13"/>
        <v>28.459000000000003</v>
      </c>
      <c r="BQ168" s="99">
        <f t="shared" si="14"/>
        <v>22.832329999999999</v>
      </c>
      <c r="BR168" s="100">
        <f t="shared" si="15"/>
        <v>0</v>
      </c>
      <c r="BS168" s="101">
        <f t="shared" si="16"/>
        <v>51.291330000000002</v>
      </c>
      <c r="BU168" s="11">
        <f t="shared" si="17"/>
        <v>206.99831999999998</v>
      </c>
    </row>
    <row r="169" spans="1:73" ht="18.75" customHeight="1" x14ac:dyDescent="0.3">
      <c r="A169" s="58">
        <f t="shared" si="18"/>
        <v>160</v>
      </c>
      <c r="B169" s="63" t="s">
        <v>183</v>
      </c>
      <c r="C169" s="193">
        <v>199.36716000000001</v>
      </c>
      <c r="D169" s="194">
        <v>204.14847</v>
      </c>
      <c r="E169" s="85"/>
      <c r="F169" s="86"/>
      <c r="G169" s="87"/>
      <c r="H169" s="85">
        <v>0.1835</v>
      </c>
      <c r="I169" s="86">
        <v>156.74161999999998</v>
      </c>
      <c r="J169" s="85">
        <v>4.0000000000000001E-3</v>
      </c>
      <c r="K169" s="88">
        <v>1</v>
      </c>
      <c r="L169" s="86">
        <v>2.2930000000000001</v>
      </c>
      <c r="M169" s="89"/>
      <c r="N169" s="86"/>
      <c r="O169" s="85"/>
      <c r="P169" s="86"/>
      <c r="Q169" s="90"/>
      <c r="R169" s="86"/>
      <c r="S169" s="85"/>
      <c r="T169" s="88"/>
      <c r="U169" s="86"/>
      <c r="V169" s="85"/>
      <c r="W169" s="86"/>
      <c r="X169" s="85"/>
      <c r="Y169" s="86"/>
      <c r="Z169" s="85"/>
      <c r="AA169" s="91"/>
      <c r="AB169" s="85"/>
      <c r="AC169" s="86"/>
      <c r="AD169" s="85"/>
      <c r="AE169" s="86"/>
      <c r="AF169" s="92"/>
      <c r="AG169" s="86"/>
      <c r="AH169" s="92"/>
      <c r="AI169" s="86"/>
      <c r="AJ169" s="93"/>
      <c r="AK169" s="94"/>
      <c r="AL169" s="95"/>
      <c r="AM169" s="96"/>
      <c r="AN169" s="96"/>
      <c r="AO169" s="92"/>
      <c r="AP169" s="86"/>
      <c r="AQ169" s="96"/>
      <c r="AR169" s="95"/>
      <c r="AS169" s="86"/>
      <c r="AT169" s="88"/>
      <c r="AU169" s="86"/>
      <c r="AV169" s="97"/>
      <c r="AW169" s="96">
        <v>5.3160000000000007</v>
      </c>
      <c r="AX169" s="89"/>
      <c r="AY169" s="86"/>
      <c r="AZ169" s="95">
        <v>4.0000000000000001E-3</v>
      </c>
      <c r="BA169" s="86">
        <v>10.105499999999999</v>
      </c>
      <c r="BB169" s="95">
        <v>1.5E-3</v>
      </c>
      <c r="BC169" s="86">
        <v>2.8860000000000001</v>
      </c>
      <c r="BD169" s="95"/>
      <c r="BE169" s="86"/>
      <c r="BF169" s="90"/>
      <c r="BG169" s="86"/>
      <c r="BH169" s="90">
        <v>4</v>
      </c>
      <c r="BI169" s="86">
        <v>5.7290000000000001</v>
      </c>
      <c r="BJ169" s="95"/>
      <c r="BK169" s="86"/>
      <c r="BL169" s="90">
        <v>5</v>
      </c>
      <c r="BM169" s="86">
        <v>4.5309999999999997</v>
      </c>
      <c r="BN169" s="90">
        <v>1</v>
      </c>
      <c r="BO169" s="86">
        <v>4.3604500000000002</v>
      </c>
      <c r="BP169" s="98">
        <f t="shared" si="13"/>
        <v>164.35061999999999</v>
      </c>
      <c r="BQ169" s="99">
        <f t="shared" si="14"/>
        <v>18.720499999999998</v>
      </c>
      <c r="BR169" s="100">
        <f t="shared" si="15"/>
        <v>8.891449999999999</v>
      </c>
      <c r="BS169" s="101">
        <f t="shared" si="16"/>
        <v>191.96256999999997</v>
      </c>
      <c r="BU169" s="11">
        <f t="shared" si="17"/>
        <v>12.185900000000032</v>
      </c>
    </row>
    <row r="170" spans="1:73" ht="18.75" customHeight="1" x14ac:dyDescent="0.3">
      <c r="A170" s="58">
        <f t="shared" si="18"/>
        <v>161</v>
      </c>
      <c r="B170" s="63" t="s">
        <v>184</v>
      </c>
      <c r="C170" s="193">
        <v>470.76612</v>
      </c>
      <c r="D170" s="194">
        <v>446.41726</v>
      </c>
      <c r="E170" s="85"/>
      <c r="F170" s="86"/>
      <c r="G170" s="87"/>
      <c r="H170" s="85"/>
      <c r="I170" s="86"/>
      <c r="J170" s="85"/>
      <c r="K170" s="88"/>
      <c r="L170" s="86"/>
      <c r="M170" s="89"/>
      <c r="N170" s="86"/>
      <c r="O170" s="85"/>
      <c r="P170" s="86"/>
      <c r="Q170" s="90"/>
      <c r="R170" s="86"/>
      <c r="S170" s="85"/>
      <c r="T170" s="88"/>
      <c r="U170" s="86"/>
      <c r="V170" s="85"/>
      <c r="W170" s="86"/>
      <c r="X170" s="85"/>
      <c r="Y170" s="86"/>
      <c r="Z170" s="85"/>
      <c r="AA170" s="91"/>
      <c r="AB170" s="85"/>
      <c r="AC170" s="86"/>
      <c r="AD170" s="85"/>
      <c r="AE170" s="86"/>
      <c r="AF170" s="92"/>
      <c r="AG170" s="86"/>
      <c r="AH170" s="92"/>
      <c r="AI170" s="86"/>
      <c r="AJ170" s="93">
        <v>1</v>
      </c>
      <c r="AK170" s="94">
        <v>3.4564400000000002</v>
      </c>
      <c r="AL170" s="95"/>
      <c r="AM170" s="96"/>
      <c r="AN170" s="96"/>
      <c r="AO170" s="92"/>
      <c r="AP170" s="86"/>
      <c r="AQ170" s="96"/>
      <c r="AR170" s="95"/>
      <c r="AS170" s="86"/>
      <c r="AT170" s="88">
        <v>5</v>
      </c>
      <c r="AU170" s="86">
        <v>2.5416500000000002</v>
      </c>
      <c r="AV170" s="97"/>
      <c r="AW170" s="96">
        <v>15.349999999999998</v>
      </c>
      <c r="AX170" s="89">
        <v>1.5E-3</v>
      </c>
      <c r="AY170" s="86">
        <v>3.5348299999999999</v>
      </c>
      <c r="AZ170" s="95"/>
      <c r="BA170" s="86"/>
      <c r="BB170" s="95"/>
      <c r="BC170" s="86"/>
      <c r="BD170" s="95">
        <v>1.6E-2</v>
      </c>
      <c r="BE170" s="86">
        <v>17.054870000000001</v>
      </c>
      <c r="BF170" s="90">
        <v>1</v>
      </c>
      <c r="BG170" s="86">
        <v>3.4340000000000002</v>
      </c>
      <c r="BH170" s="90">
        <v>6</v>
      </c>
      <c r="BI170" s="86">
        <v>9.4649999999999999</v>
      </c>
      <c r="BJ170" s="95"/>
      <c r="BK170" s="86"/>
      <c r="BL170" s="90"/>
      <c r="BM170" s="86"/>
      <c r="BN170" s="90">
        <v>1</v>
      </c>
      <c r="BO170" s="86">
        <v>4.3780000000000001</v>
      </c>
      <c r="BP170" s="98">
        <f t="shared" si="13"/>
        <v>21.348089999999999</v>
      </c>
      <c r="BQ170" s="99">
        <f t="shared" si="14"/>
        <v>33.488700000000001</v>
      </c>
      <c r="BR170" s="100">
        <f t="shared" si="15"/>
        <v>4.3780000000000001</v>
      </c>
      <c r="BS170" s="101">
        <f t="shared" si="16"/>
        <v>59.214790000000001</v>
      </c>
      <c r="BU170" s="11">
        <f t="shared" si="17"/>
        <v>387.20247000000001</v>
      </c>
    </row>
    <row r="171" spans="1:73" ht="19.5" customHeight="1" x14ac:dyDescent="0.3">
      <c r="A171" s="58">
        <f t="shared" si="18"/>
        <v>162</v>
      </c>
      <c r="B171" s="63" t="s">
        <v>185</v>
      </c>
      <c r="C171" s="193">
        <v>376.14330000000001</v>
      </c>
      <c r="D171" s="194">
        <v>387.58092999999997</v>
      </c>
      <c r="E171" s="85"/>
      <c r="F171" s="86"/>
      <c r="G171" s="87"/>
      <c r="H171" s="85"/>
      <c r="I171" s="86"/>
      <c r="J171" s="85"/>
      <c r="K171" s="88"/>
      <c r="L171" s="86"/>
      <c r="M171" s="89"/>
      <c r="N171" s="86"/>
      <c r="O171" s="85"/>
      <c r="P171" s="86"/>
      <c r="Q171" s="90"/>
      <c r="R171" s="86"/>
      <c r="S171" s="85"/>
      <c r="T171" s="88"/>
      <c r="U171" s="86"/>
      <c r="V171" s="85"/>
      <c r="W171" s="86"/>
      <c r="X171" s="85"/>
      <c r="Y171" s="86"/>
      <c r="Z171" s="85">
        <v>15</v>
      </c>
      <c r="AA171" s="91">
        <v>16.821439999999999</v>
      </c>
      <c r="AB171" s="85"/>
      <c r="AC171" s="86"/>
      <c r="AD171" s="85"/>
      <c r="AE171" s="86"/>
      <c r="AF171" s="92">
        <v>1</v>
      </c>
      <c r="AG171" s="86">
        <v>0.27634999999999998</v>
      </c>
      <c r="AH171" s="92"/>
      <c r="AI171" s="86"/>
      <c r="AJ171" s="93">
        <v>1</v>
      </c>
      <c r="AK171" s="94">
        <v>0.3276</v>
      </c>
      <c r="AL171" s="95"/>
      <c r="AM171" s="96"/>
      <c r="AN171" s="96"/>
      <c r="AO171" s="92"/>
      <c r="AP171" s="86"/>
      <c r="AQ171" s="96"/>
      <c r="AR171" s="95"/>
      <c r="AS171" s="86"/>
      <c r="AT171" s="88"/>
      <c r="AU171" s="86"/>
      <c r="AV171" s="97"/>
      <c r="AW171" s="96">
        <v>69.124000000000009</v>
      </c>
      <c r="AX171" s="89"/>
      <c r="AY171" s="86"/>
      <c r="AZ171" s="95"/>
      <c r="BA171" s="86"/>
      <c r="BB171" s="95">
        <v>1.2500000000000001E-2</v>
      </c>
      <c r="BC171" s="86">
        <v>26.468809999999998</v>
      </c>
      <c r="BD171" s="95">
        <v>4.5000000000000005E-3</v>
      </c>
      <c r="BE171" s="86">
        <v>16.541720000000002</v>
      </c>
      <c r="BF171" s="90">
        <v>1</v>
      </c>
      <c r="BG171" s="86">
        <v>2.52528</v>
      </c>
      <c r="BH171" s="90">
        <v>15</v>
      </c>
      <c r="BI171" s="86">
        <v>28.803999999999998</v>
      </c>
      <c r="BJ171" s="95">
        <v>3.0000000000000001E-3</v>
      </c>
      <c r="BK171" s="86">
        <v>2.20207</v>
      </c>
      <c r="BL171" s="90">
        <v>1</v>
      </c>
      <c r="BM171" s="86">
        <v>1</v>
      </c>
      <c r="BN171" s="90">
        <v>1</v>
      </c>
      <c r="BO171" s="86">
        <v>4.0014700000000003</v>
      </c>
      <c r="BP171" s="98">
        <f t="shared" si="13"/>
        <v>86.549390000000017</v>
      </c>
      <c r="BQ171" s="99">
        <f t="shared" si="14"/>
        <v>74.33981</v>
      </c>
      <c r="BR171" s="100">
        <f t="shared" si="15"/>
        <v>7.2035400000000003</v>
      </c>
      <c r="BS171" s="101">
        <f t="shared" si="16"/>
        <v>168.09274000000002</v>
      </c>
      <c r="BU171" s="11">
        <f t="shared" si="17"/>
        <v>219.48818999999995</v>
      </c>
    </row>
    <row r="172" spans="1:73" ht="18.75" customHeight="1" x14ac:dyDescent="0.3">
      <c r="A172" s="58">
        <f t="shared" si="18"/>
        <v>163</v>
      </c>
      <c r="B172" s="63" t="s">
        <v>186</v>
      </c>
      <c r="C172" s="193">
        <v>335.41356000000002</v>
      </c>
      <c r="D172" s="194">
        <v>336.71633000000003</v>
      </c>
      <c r="E172" s="85"/>
      <c r="F172" s="86"/>
      <c r="G172" s="87"/>
      <c r="H172" s="85"/>
      <c r="I172" s="86"/>
      <c r="J172" s="85"/>
      <c r="K172" s="88"/>
      <c r="L172" s="86"/>
      <c r="M172" s="89"/>
      <c r="N172" s="86"/>
      <c r="O172" s="85"/>
      <c r="P172" s="86"/>
      <c r="Q172" s="90"/>
      <c r="R172" s="86"/>
      <c r="S172" s="85"/>
      <c r="T172" s="88"/>
      <c r="U172" s="86"/>
      <c r="V172" s="85"/>
      <c r="W172" s="86"/>
      <c r="X172" s="85"/>
      <c r="Y172" s="86"/>
      <c r="Z172" s="85"/>
      <c r="AA172" s="91"/>
      <c r="AB172" s="85"/>
      <c r="AC172" s="86"/>
      <c r="AD172" s="85"/>
      <c r="AE172" s="86"/>
      <c r="AF172" s="92">
        <v>1</v>
      </c>
      <c r="AG172" s="86">
        <v>3.5387900000000001</v>
      </c>
      <c r="AH172" s="92"/>
      <c r="AI172" s="86"/>
      <c r="AJ172" s="93">
        <v>1</v>
      </c>
      <c r="AK172" s="94">
        <v>1.6249899999999999</v>
      </c>
      <c r="AL172" s="95"/>
      <c r="AM172" s="96"/>
      <c r="AN172" s="96"/>
      <c r="AO172" s="92"/>
      <c r="AP172" s="86"/>
      <c r="AQ172" s="96"/>
      <c r="AR172" s="95"/>
      <c r="AS172" s="86"/>
      <c r="AT172" s="88"/>
      <c r="AU172" s="86"/>
      <c r="AV172" s="97"/>
      <c r="AW172" s="96">
        <v>35.930999999999997</v>
      </c>
      <c r="AX172" s="89"/>
      <c r="AY172" s="86"/>
      <c r="AZ172" s="95">
        <v>4.0000000000000001E-3</v>
      </c>
      <c r="BA172" s="86">
        <v>8.4654500000000006</v>
      </c>
      <c r="BB172" s="95">
        <v>7.4999999999999997E-3</v>
      </c>
      <c r="BC172" s="86">
        <v>17.687439999999999</v>
      </c>
      <c r="BD172" s="95"/>
      <c r="BE172" s="86"/>
      <c r="BF172" s="90"/>
      <c r="BG172" s="86"/>
      <c r="BH172" s="90">
        <v>7</v>
      </c>
      <c r="BI172" s="86">
        <v>6.1029999999999998</v>
      </c>
      <c r="BJ172" s="95"/>
      <c r="BK172" s="86"/>
      <c r="BL172" s="90"/>
      <c r="BM172" s="86"/>
      <c r="BN172" s="90">
        <v>1</v>
      </c>
      <c r="BO172" s="86">
        <v>4.6751899999999997</v>
      </c>
      <c r="BP172" s="98">
        <f t="shared" si="13"/>
        <v>41.09478</v>
      </c>
      <c r="BQ172" s="99">
        <f t="shared" si="14"/>
        <v>32.255890000000001</v>
      </c>
      <c r="BR172" s="100">
        <f t="shared" si="15"/>
        <v>4.6751899999999997</v>
      </c>
      <c r="BS172" s="101">
        <f t="shared" si="16"/>
        <v>78.025860000000009</v>
      </c>
      <c r="BU172" s="11">
        <f t="shared" si="17"/>
        <v>258.69047</v>
      </c>
    </row>
    <row r="173" spans="1:73" ht="18.75" customHeight="1" x14ac:dyDescent="0.3">
      <c r="A173" s="58">
        <f t="shared" si="18"/>
        <v>164</v>
      </c>
      <c r="B173" s="63" t="s">
        <v>187</v>
      </c>
      <c r="C173" s="193">
        <v>379.2783</v>
      </c>
      <c r="D173" s="194">
        <v>391.15350000000001</v>
      </c>
      <c r="E173" s="85">
        <v>2.5000000000000001E-2</v>
      </c>
      <c r="F173" s="86">
        <v>9.9304400000000008</v>
      </c>
      <c r="G173" s="87"/>
      <c r="H173" s="85"/>
      <c r="I173" s="86"/>
      <c r="J173" s="85"/>
      <c r="K173" s="88"/>
      <c r="L173" s="86"/>
      <c r="M173" s="89">
        <v>4.0000000000000001E-3</v>
      </c>
      <c r="N173" s="86">
        <v>34.613999999999997</v>
      </c>
      <c r="O173" s="85"/>
      <c r="P173" s="86"/>
      <c r="Q173" s="90"/>
      <c r="R173" s="86"/>
      <c r="S173" s="85"/>
      <c r="T173" s="88"/>
      <c r="U173" s="86"/>
      <c r="V173" s="85"/>
      <c r="W173" s="86"/>
      <c r="X173" s="85">
        <v>1E-3</v>
      </c>
      <c r="Y173" s="86">
        <v>1.2862100000000001</v>
      </c>
      <c r="Z173" s="85"/>
      <c r="AA173" s="91"/>
      <c r="AB173" s="85"/>
      <c r="AC173" s="86"/>
      <c r="AD173" s="85"/>
      <c r="AE173" s="86"/>
      <c r="AF173" s="92"/>
      <c r="AG173" s="86"/>
      <c r="AH173" s="92"/>
      <c r="AI173" s="86"/>
      <c r="AJ173" s="93"/>
      <c r="AK173" s="94"/>
      <c r="AL173" s="95"/>
      <c r="AM173" s="96"/>
      <c r="AN173" s="96"/>
      <c r="AO173" s="92"/>
      <c r="AP173" s="86"/>
      <c r="AQ173" s="96"/>
      <c r="AR173" s="95"/>
      <c r="AS173" s="86"/>
      <c r="AT173" s="88"/>
      <c r="AU173" s="86"/>
      <c r="AV173" s="97"/>
      <c r="AW173" s="96">
        <v>38.233800000000002</v>
      </c>
      <c r="AX173" s="89">
        <v>1.4999999999999999E-2</v>
      </c>
      <c r="AY173" s="86">
        <v>42.896000000000001</v>
      </c>
      <c r="AZ173" s="95">
        <v>4.4000000000000003E-3</v>
      </c>
      <c r="BA173" s="86">
        <v>4.41913</v>
      </c>
      <c r="BB173" s="95">
        <v>1.5E-3</v>
      </c>
      <c r="BC173" s="86">
        <v>4.0249899999999998</v>
      </c>
      <c r="BD173" s="95">
        <v>2.5000000000000001E-3</v>
      </c>
      <c r="BE173" s="86">
        <v>14.334990000000001</v>
      </c>
      <c r="BF173" s="90"/>
      <c r="BG173" s="86"/>
      <c r="BH173" s="90">
        <v>15</v>
      </c>
      <c r="BI173" s="86">
        <v>16.911000000000001</v>
      </c>
      <c r="BJ173" s="95"/>
      <c r="BK173" s="86"/>
      <c r="BL173" s="90">
        <v>1</v>
      </c>
      <c r="BM173" s="86">
        <v>1.3380000000000001</v>
      </c>
      <c r="BN173" s="90">
        <v>2</v>
      </c>
      <c r="BO173" s="86">
        <v>8.5088800000000013</v>
      </c>
      <c r="BP173" s="98">
        <f t="shared" si="13"/>
        <v>84.064449999999994</v>
      </c>
      <c r="BQ173" s="99">
        <f t="shared" si="14"/>
        <v>82.586110000000005</v>
      </c>
      <c r="BR173" s="100">
        <f t="shared" si="15"/>
        <v>9.8468800000000023</v>
      </c>
      <c r="BS173" s="101">
        <f t="shared" si="16"/>
        <v>176.49743999999998</v>
      </c>
      <c r="BU173" s="11">
        <f t="shared" si="17"/>
        <v>214.65606000000002</v>
      </c>
    </row>
    <row r="174" spans="1:73" ht="18.75" customHeight="1" x14ac:dyDescent="0.3">
      <c r="A174" s="58">
        <f t="shared" si="18"/>
        <v>165</v>
      </c>
      <c r="B174" s="63" t="s">
        <v>188</v>
      </c>
      <c r="C174" s="193">
        <v>469.56960000000004</v>
      </c>
      <c r="D174" s="194">
        <v>459.70479999999998</v>
      </c>
      <c r="E174" s="85">
        <v>1.3499999999999998E-2</v>
      </c>
      <c r="F174" s="86">
        <v>104.608</v>
      </c>
      <c r="G174" s="87"/>
      <c r="H174" s="85">
        <v>0.28800000000000003</v>
      </c>
      <c r="I174" s="86">
        <v>220.42077999999998</v>
      </c>
      <c r="J174" s="85"/>
      <c r="K174" s="88"/>
      <c r="L174" s="86"/>
      <c r="M174" s="89"/>
      <c r="N174" s="86"/>
      <c r="O174" s="85"/>
      <c r="P174" s="86"/>
      <c r="Q174" s="90"/>
      <c r="R174" s="86"/>
      <c r="S174" s="85"/>
      <c r="T174" s="88"/>
      <c r="U174" s="86"/>
      <c r="V174" s="85"/>
      <c r="W174" s="86"/>
      <c r="X174" s="85"/>
      <c r="Y174" s="86"/>
      <c r="Z174" s="85"/>
      <c r="AA174" s="91"/>
      <c r="AB174" s="85"/>
      <c r="AC174" s="86"/>
      <c r="AD174" s="85"/>
      <c r="AE174" s="86"/>
      <c r="AF174" s="92"/>
      <c r="AG174" s="86"/>
      <c r="AH174" s="92"/>
      <c r="AI174" s="86"/>
      <c r="AJ174" s="93"/>
      <c r="AK174" s="94"/>
      <c r="AL174" s="95"/>
      <c r="AM174" s="96"/>
      <c r="AN174" s="96"/>
      <c r="AO174" s="92"/>
      <c r="AP174" s="86"/>
      <c r="AQ174" s="96"/>
      <c r="AR174" s="95"/>
      <c r="AS174" s="86"/>
      <c r="AT174" s="88"/>
      <c r="AU174" s="86"/>
      <c r="AV174" s="97"/>
      <c r="AW174" s="96">
        <v>53.451999999999998</v>
      </c>
      <c r="AX174" s="89"/>
      <c r="AY174" s="86"/>
      <c r="AZ174" s="95"/>
      <c r="BA174" s="86"/>
      <c r="BB174" s="95">
        <v>2.5000000000000001E-3</v>
      </c>
      <c r="BC174" s="86">
        <v>5.3388900000000001</v>
      </c>
      <c r="BD174" s="95"/>
      <c r="BE174" s="86"/>
      <c r="BF174" s="90"/>
      <c r="BG174" s="86"/>
      <c r="BH174" s="90">
        <v>13</v>
      </c>
      <c r="BI174" s="86">
        <v>15.664</v>
      </c>
      <c r="BJ174" s="95"/>
      <c r="BK174" s="86"/>
      <c r="BL174" s="90">
        <v>1</v>
      </c>
      <c r="BM174" s="86">
        <v>1.024</v>
      </c>
      <c r="BN174" s="90">
        <v>2</v>
      </c>
      <c r="BO174" s="86">
        <v>9.7192799999999995</v>
      </c>
      <c r="BP174" s="98">
        <f t="shared" si="13"/>
        <v>378.48077999999998</v>
      </c>
      <c r="BQ174" s="99">
        <f t="shared" si="14"/>
        <v>21.002890000000001</v>
      </c>
      <c r="BR174" s="100">
        <f t="shared" si="15"/>
        <v>10.743279999999999</v>
      </c>
      <c r="BS174" s="101">
        <f t="shared" si="16"/>
        <v>410.22694999999999</v>
      </c>
      <c r="BU174" s="11">
        <f t="shared" si="17"/>
        <v>49.477849999999989</v>
      </c>
    </row>
    <row r="175" spans="1:73" ht="20.25" customHeight="1" x14ac:dyDescent="0.3">
      <c r="A175" s="58">
        <f t="shared" si="18"/>
        <v>166</v>
      </c>
      <c r="B175" s="63" t="s">
        <v>189</v>
      </c>
      <c r="C175" s="193">
        <v>72.240600000000001</v>
      </c>
      <c r="D175" s="194">
        <v>81.035589999999999</v>
      </c>
      <c r="E175" s="85"/>
      <c r="F175" s="86"/>
      <c r="G175" s="87"/>
      <c r="H175" s="85"/>
      <c r="I175" s="86"/>
      <c r="J175" s="85"/>
      <c r="K175" s="88"/>
      <c r="L175" s="86"/>
      <c r="M175" s="89"/>
      <c r="N175" s="86"/>
      <c r="O175" s="85"/>
      <c r="P175" s="86"/>
      <c r="Q175" s="90"/>
      <c r="R175" s="86"/>
      <c r="S175" s="85"/>
      <c r="T175" s="88"/>
      <c r="U175" s="86"/>
      <c r="V175" s="85"/>
      <c r="W175" s="86"/>
      <c r="X175" s="85"/>
      <c r="Y175" s="86"/>
      <c r="Z175" s="85">
        <v>3</v>
      </c>
      <c r="AA175" s="91">
        <v>2.9077099999999998</v>
      </c>
      <c r="AB175" s="85"/>
      <c r="AC175" s="86"/>
      <c r="AD175" s="85"/>
      <c r="AE175" s="86"/>
      <c r="AF175" s="92"/>
      <c r="AG175" s="86"/>
      <c r="AH175" s="92"/>
      <c r="AI175" s="86"/>
      <c r="AJ175" s="93">
        <v>3</v>
      </c>
      <c r="AK175" s="94">
        <v>5.5522</v>
      </c>
      <c r="AL175" s="95"/>
      <c r="AM175" s="96"/>
      <c r="AN175" s="96"/>
      <c r="AO175" s="92"/>
      <c r="AP175" s="86"/>
      <c r="AQ175" s="96"/>
      <c r="AR175" s="95"/>
      <c r="AS175" s="86"/>
      <c r="AT175" s="88"/>
      <c r="AU175" s="86"/>
      <c r="AV175" s="97"/>
      <c r="AW175" s="96">
        <v>6.4600000000000009</v>
      </c>
      <c r="AX175" s="89"/>
      <c r="AY175" s="86"/>
      <c r="AZ175" s="95">
        <v>4.4999999999999997E-3</v>
      </c>
      <c r="BA175" s="86">
        <v>13.19659</v>
      </c>
      <c r="BB175" s="95"/>
      <c r="BC175" s="86"/>
      <c r="BD175" s="95"/>
      <c r="BE175" s="86"/>
      <c r="BF175" s="90"/>
      <c r="BG175" s="86"/>
      <c r="BH175" s="90">
        <v>1</v>
      </c>
      <c r="BI175" s="86">
        <v>0.85</v>
      </c>
      <c r="BJ175" s="95"/>
      <c r="BK175" s="86"/>
      <c r="BL175" s="90"/>
      <c r="BM175" s="86"/>
      <c r="BN175" s="90"/>
      <c r="BO175" s="86"/>
      <c r="BP175" s="98">
        <f t="shared" si="13"/>
        <v>14.919910000000002</v>
      </c>
      <c r="BQ175" s="99">
        <f t="shared" si="14"/>
        <v>14.04659</v>
      </c>
      <c r="BR175" s="100">
        <f t="shared" si="15"/>
        <v>0</v>
      </c>
      <c r="BS175" s="101">
        <f t="shared" si="16"/>
        <v>28.966500000000003</v>
      </c>
      <c r="BU175" s="11">
        <f t="shared" si="17"/>
        <v>52.069089999999996</v>
      </c>
    </row>
    <row r="176" spans="1:73" ht="18.75" customHeight="1" x14ac:dyDescent="0.3">
      <c r="A176" s="58">
        <f t="shared" si="18"/>
        <v>167</v>
      </c>
      <c r="B176" s="63" t="s">
        <v>190</v>
      </c>
      <c r="C176" s="193">
        <v>265.68047999999999</v>
      </c>
      <c r="D176" s="194">
        <v>269.72692999999998</v>
      </c>
      <c r="E176" s="85"/>
      <c r="F176" s="86"/>
      <c r="G176" s="87"/>
      <c r="H176" s="85"/>
      <c r="I176" s="86"/>
      <c r="J176" s="85"/>
      <c r="K176" s="88"/>
      <c r="L176" s="86"/>
      <c r="M176" s="89"/>
      <c r="N176" s="86"/>
      <c r="O176" s="85"/>
      <c r="P176" s="86"/>
      <c r="Q176" s="90"/>
      <c r="R176" s="86"/>
      <c r="S176" s="85"/>
      <c r="T176" s="88"/>
      <c r="U176" s="86"/>
      <c r="V176" s="85"/>
      <c r="W176" s="86"/>
      <c r="X176" s="85"/>
      <c r="Y176" s="86"/>
      <c r="Z176" s="85"/>
      <c r="AA176" s="91"/>
      <c r="AB176" s="85"/>
      <c r="AC176" s="86"/>
      <c r="AD176" s="85"/>
      <c r="AE176" s="86"/>
      <c r="AF176" s="92">
        <v>2</v>
      </c>
      <c r="AG176" s="86">
        <v>7.6712000000000007</v>
      </c>
      <c r="AH176" s="92"/>
      <c r="AI176" s="86"/>
      <c r="AJ176" s="93"/>
      <c r="AK176" s="94"/>
      <c r="AL176" s="95"/>
      <c r="AM176" s="96"/>
      <c r="AN176" s="96"/>
      <c r="AO176" s="92"/>
      <c r="AP176" s="86"/>
      <c r="AQ176" s="96"/>
      <c r="AR176" s="95"/>
      <c r="AS176" s="86"/>
      <c r="AT176" s="88"/>
      <c r="AU176" s="86"/>
      <c r="AV176" s="97"/>
      <c r="AW176" s="96">
        <v>72.191000000000003</v>
      </c>
      <c r="AX176" s="89"/>
      <c r="AY176" s="86"/>
      <c r="AZ176" s="95"/>
      <c r="BA176" s="86"/>
      <c r="BB176" s="95">
        <v>2.1499999999999998E-2</v>
      </c>
      <c r="BC176" s="86">
        <v>41.541520000000006</v>
      </c>
      <c r="BD176" s="95">
        <v>0.01</v>
      </c>
      <c r="BE176" s="86">
        <v>30.239740000000005</v>
      </c>
      <c r="BF176" s="90"/>
      <c r="BG176" s="86"/>
      <c r="BH176" s="90">
        <v>56</v>
      </c>
      <c r="BI176" s="86">
        <v>69.162000000000006</v>
      </c>
      <c r="BJ176" s="95"/>
      <c r="BK176" s="86"/>
      <c r="BL176" s="90">
        <v>3</v>
      </c>
      <c r="BM176" s="86">
        <v>3.3090000000000002</v>
      </c>
      <c r="BN176" s="90"/>
      <c r="BO176" s="86"/>
      <c r="BP176" s="98">
        <f t="shared" si="13"/>
        <v>79.862200000000001</v>
      </c>
      <c r="BQ176" s="99">
        <f t="shared" si="14"/>
        <v>140.94326000000001</v>
      </c>
      <c r="BR176" s="100">
        <f t="shared" si="15"/>
        <v>3.3090000000000002</v>
      </c>
      <c r="BS176" s="101">
        <f t="shared" si="16"/>
        <v>224.11446000000001</v>
      </c>
      <c r="BU176" s="11">
        <f t="shared" si="17"/>
        <v>45.612469999999973</v>
      </c>
    </row>
    <row r="177" spans="1:73" ht="18.75" customHeight="1" x14ac:dyDescent="0.3">
      <c r="A177" s="58">
        <f t="shared" si="18"/>
        <v>168</v>
      </c>
      <c r="B177" s="63" t="s">
        <v>191</v>
      </c>
      <c r="C177" s="193">
        <v>1071.2839199999999</v>
      </c>
      <c r="D177" s="194">
        <v>1078.36931</v>
      </c>
      <c r="E177" s="85">
        <v>0.02</v>
      </c>
      <c r="F177" s="86">
        <v>13.349629999999999</v>
      </c>
      <c r="G177" s="87"/>
      <c r="H177" s="85"/>
      <c r="I177" s="86"/>
      <c r="J177" s="85"/>
      <c r="K177" s="88"/>
      <c r="L177" s="86"/>
      <c r="M177" s="89"/>
      <c r="N177" s="86"/>
      <c r="O177" s="85"/>
      <c r="P177" s="86"/>
      <c r="Q177" s="90"/>
      <c r="R177" s="86"/>
      <c r="S177" s="85"/>
      <c r="T177" s="88"/>
      <c r="U177" s="86"/>
      <c r="V177" s="85"/>
      <c r="W177" s="86"/>
      <c r="X177" s="85"/>
      <c r="Y177" s="86"/>
      <c r="Z177" s="85"/>
      <c r="AA177" s="91"/>
      <c r="AB177" s="85"/>
      <c r="AC177" s="86"/>
      <c r="AD177" s="85"/>
      <c r="AE177" s="86"/>
      <c r="AF177" s="92"/>
      <c r="AG177" s="86"/>
      <c r="AH177" s="92"/>
      <c r="AI177" s="86"/>
      <c r="AJ177" s="93"/>
      <c r="AK177" s="94"/>
      <c r="AL177" s="95"/>
      <c r="AM177" s="96"/>
      <c r="AN177" s="96"/>
      <c r="AO177" s="92">
        <v>4</v>
      </c>
      <c r="AP177" s="86">
        <v>11.70945</v>
      </c>
      <c r="AQ177" s="96"/>
      <c r="AR177" s="95"/>
      <c r="AS177" s="86"/>
      <c r="AT177" s="88"/>
      <c r="AU177" s="86"/>
      <c r="AV177" s="97"/>
      <c r="AW177" s="96">
        <v>53.373800000000003</v>
      </c>
      <c r="AX177" s="89"/>
      <c r="AY177" s="86"/>
      <c r="AZ177" s="95"/>
      <c r="BA177" s="86"/>
      <c r="BB177" s="95">
        <v>1.1500000000000002E-2</v>
      </c>
      <c r="BC177" s="86">
        <v>28.053500000000003</v>
      </c>
      <c r="BD177" s="95">
        <v>1.9000000000000003E-2</v>
      </c>
      <c r="BE177" s="86">
        <v>56.06794</v>
      </c>
      <c r="BF177" s="90">
        <v>6</v>
      </c>
      <c r="BG177" s="86">
        <v>25.247210000000003</v>
      </c>
      <c r="BH177" s="90">
        <v>68</v>
      </c>
      <c r="BI177" s="86">
        <v>85.075000000000003</v>
      </c>
      <c r="BJ177" s="95">
        <v>0.03</v>
      </c>
      <c r="BK177" s="86">
        <v>4.8625799999999995</v>
      </c>
      <c r="BL177" s="90">
        <v>6</v>
      </c>
      <c r="BM177" s="86">
        <v>8.1379999999999999</v>
      </c>
      <c r="BN177" s="90"/>
      <c r="BO177" s="86"/>
      <c r="BP177" s="98">
        <f t="shared" si="13"/>
        <v>78.432880000000011</v>
      </c>
      <c r="BQ177" s="99">
        <f t="shared" si="14"/>
        <v>194.44364999999999</v>
      </c>
      <c r="BR177" s="100">
        <f t="shared" si="15"/>
        <v>13.000579999999999</v>
      </c>
      <c r="BS177" s="101">
        <f t="shared" si="16"/>
        <v>285.87711000000002</v>
      </c>
      <c r="BU177" s="11">
        <f t="shared" si="17"/>
        <v>792.49220000000003</v>
      </c>
    </row>
    <row r="178" spans="1:73" ht="18.75" customHeight="1" x14ac:dyDescent="0.3">
      <c r="A178" s="58">
        <f t="shared" si="18"/>
        <v>169</v>
      </c>
      <c r="B178" s="63" t="s">
        <v>192</v>
      </c>
      <c r="C178" s="193">
        <v>1217.62626</v>
      </c>
      <c r="D178" s="194">
        <v>1205.84925</v>
      </c>
      <c r="E178" s="85">
        <v>0.10100000000000001</v>
      </c>
      <c r="F178" s="86">
        <v>254.70500000000001</v>
      </c>
      <c r="G178" s="87"/>
      <c r="H178" s="85">
        <v>5.07</v>
      </c>
      <c r="I178" s="86">
        <v>11335.017309999999</v>
      </c>
      <c r="J178" s="85"/>
      <c r="K178" s="88"/>
      <c r="L178" s="86"/>
      <c r="M178" s="89"/>
      <c r="N178" s="86"/>
      <c r="O178" s="85">
        <v>0.02</v>
      </c>
      <c r="P178" s="86">
        <v>7.1654499999999999</v>
      </c>
      <c r="Q178" s="90"/>
      <c r="R178" s="86"/>
      <c r="S178" s="85">
        <v>0.20399999999999999</v>
      </c>
      <c r="T178" s="88">
        <v>1</v>
      </c>
      <c r="U178" s="86">
        <v>321.06799999999998</v>
      </c>
      <c r="V178" s="85"/>
      <c r="W178" s="86"/>
      <c r="X178" s="85"/>
      <c r="Y178" s="86"/>
      <c r="Z178" s="85"/>
      <c r="AA178" s="91"/>
      <c r="AB178" s="85"/>
      <c r="AC178" s="86"/>
      <c r="AD178" s="85"/>
      <c r="AE178" s="86"/>
      <c r="AF178" s="92">
        <v>3</v>
      </c>
      <c r="AG178" s="86">
        <v>8.6525200000000009</v>
      </c>
      <c r="AH178" s="92">
        <v>1</v>
      </c>
      <c r="AI178" s="86">
        <v>103.753</v>
      </c>
      <c r="AJ178" s="93">
        <v>3</v>
      </c>
      <c r="AK178" s="94">
        <v>6.0161199999999999</v>
      </c>
      <c r="AL178" s="95"/>
      <c r="AM178" s="96"/>
      <c r="AN178" s="96"/>
      <c r="AO178" s="92"/>
      <c r="AP178" s="86"/>
      <c r="AQ178" s="96"/>
      <c r="AR178" s="95"/>
      <c r="AS178" s="86"/>
      <c r="AT178" s="88">
        <v>24</v>
      </c>
      <c r="AU178" s="86">
        <v>2.6739999999999999</v>
      </c>
      <c r="AV178" s="97"/>
      <c r="AW178" s="96">
        <v>258.56150000000002</v>
      </c>
      <c r="AX178" s="89"/>
      <c r="AY178" s="86"/>
      <c r="AZ178" s="95">
        <v>0.01</v>
      </c>
      <c r="BA178" s="86">
        <v>19.04767</v>
      </c>
      <c r="BB178" s="95">
        <v>3.0499999999999999E-2</v>
      </c>
      <c r="BC178" s="86">
        <v>69.54589</v>
      </c>
      <c r="BD178" s="95"/>
      <c r="BE178" s="86"/>
      <c r="BF178" s="90">
        <v>6</v>
      </c>
      <c r="BG178" s="86">
        <v>19.12201</v>
      </c>
      <c r="BH178" s="90">
        <v>157</v>
      </c>
      <c r="BI178" s="86">
        <v>280.42599999999999</v>
      </c>
      <c r="BJ178" s="95"/>
      <c r="BK178" s="86"/>
      <c r="BL178" s="90">
        <v>2</v>
      </c>
      <c r="BM178" s="86">
        <v>4.9950000000000001</v>
      </c>
      <c r="BN178" s="90">
        <v>5</v>
      </c>
      <c r="BO178" s="86">
        <v>23.067969999999999</v>
      </c>
      <c r="BP178" s="98">
        <f t="shared" si="13"/>
        <v>12297.6129</v>
      </c>
      <c r="BQ178" s="99">
        <f t="shared" si="14"/>
        <v>388.14157</v>
      </c>
      <c r="BR178" s="100">
        <f t="shared" si="15"/>
        <v>28.06297</v>
      </c>
      <c r="BS178" s="101">
        <f t="shared" si="16"/>
        <v>12713.817440000001</v>
      </c>
      <c r="BU178" s="11">
        <f t="shared" si="17"/>
        <v>-11507.968190000001</v>
      </c>
    </row>
    <row r="179" spans="1:73" ht="18.75" customHeight="1" x14ac:dyDescent="0.3">
      <c r="A179" s="58">
        <f t="shared" si="18"/>
        <v>170</v>
      </c>
      <c r="B179" s="63" t="s">
        <v>193</v>
      </c>
      <c r="C179" s="193">
        <v>1508.6803400000001</v>
      </c>
      <c r="D179" s="194">
        <v>1525.35663</v>
      </c>
      <c r="E179" s="85">
        <v>1.2E-2</v>
      </c>
      <c r="F179" s="86">
        <v>11.532999999999999</v>
      </c>
      <c r="G179" s="87"/>
      <c r="H179" s="85">
        <v>0.16450000000000001</v>
      </c>
      <c r="I179" s="86">
        <v>325.64210600000001</v>
      </c>
      <c r="J179" s="85"/>
      <c r="K179" s="88"/>
      <c r="L179" s="86"/>
      <c r="M179" s="89"/>
      <c r="N179" s="86"/>
      <c r="O179" s="85">
        <v>0.32400000000000001</v>
      </c>
      <c r="P179" s="86">
        <v>118.93084</v>
      </c>
      <c r="Q179" s="90"/>
      <c r="R179" s="86"/>
      <c r="S179" s="85">
        <v>0.60600000000000009</v>
      </c>
      <c r="T179" s="88">
        <v>3</v>
      </c>
      <c r="U179" s="86">
        <v>945.971</v>
      </c>
      <c r="V179" s="85"/>
      <c r="W179" s="86"/>
      <c r="X179" s="85">
        <v>5.0000000000000001E-4</v>
      </c>
      <c r="Y179" s="86">
        <v>0.29992000000000002</v>
      </c>
      <c r="Z179" s="85"/>
      <c r="AA179" s="91"/>
      <c r="AB179" s="85"/>
      <c r="AC179" s="86"/>
      <c r="AD179" s="85"/>
      <c r="AE179" s="86"/>
      <c r="AF179" s="92">
        <v>5</v>
      </c>
      <c r="AG179" s="86">
        <v>14.175579999999998</v>
      </c>
      <c r="AH179" s="92"/>
      <c r="AI179" s="86"/>
      <c r="AJ179" s="93">
        <v>7</v>
      </c>
      <c r="AK179" s="94">
        <v>12.70844</v>
      </c>
      <c r="AL179" s="95"/>
      <c r="AM179" s="96"/>
      <c r="AN179" s="96"/>
      <c r="AO179" s="92"/>
      <c r="AP179" s="86"/>
      <c r="AQ179" s="96"/>
      <c r="AR179" s="95"/>
      <c r="AS179" s="86"/>
      <c r="AT179" s="88"/>
      <c r="AU179" s="86"/>
      <c r="AV179" s="97"/>
      <c r="AW179" s="96">
        <v>50.720999999999997</v>
      </c>
      <c r="AX179" s="89">
        <v>1E-3</v>
      </c>
      <c r="AY179" s="86">
        <v>3.0196800000000001</v>
      </c>
      <c r="AZ179" s="95"/>
      <c r="BA179" s="86"/>
      <c r="BB179" s="95">
        <v>3.0000000000000001E-3</v>
      </c>
      <c r="BC179" s="86">
        <v>8.0050000000000008</v>
      </c>
      <c r="BD179" s="95">
        <v>1.55E-2</v>
      </c>
      <c r="BE179" s="86">
        <v>46.652140000000003</v>
      </c>
      <c r="BF179" s="90">
        <v>1</v>
      </c>
      <c r="BG179" s="86">
        <v>5.9189999999999996</v>
      </c>
      <c r="BH179" s="90">
        <v>18</v>
      </c>
      <c r="BI179" s="86">
        <v>28.422999999999998</v>
      </c>
      <c r="BJ179" s="95"/>
      <c r="BK179" s="86"/>
      <c r="BL179" s="90">
        <v>5</v>
      </c>
      <c r="BM179" s="86">
        <v>5.2839999999999998</v>
      </c>
      <c r="BN179" s="90">
        <v>3</v>
      </c>
      <c r="BO179" s="86">
        <v>13.28899</v>
      </c>
      <c r="BP179" s="98">
        <f t="shared" si="13"/>
        <v>1479.9818860000003</v>
      </c>
      <c r="BQ179" s="99">
        <f t="shared" si="14"/>
        <v>92.018820000000005</v>
      </c>
      <c r="BR179" s="100">
        <f t="shared" si="15"/>
        <v>18.572990000000001</v>
      </c>
      <c r="BS179" s="101">
        <f t="shared" si="16"/>
        <v>1590.5736960000002</v>
      </c>
      <c r="BU179" s="11">
        <f t="shared" si="17"/>
        <v>-65.217066000000159</v>
      </c>
    </row>
    <row r="180" spans="1:73" ht="18.75" customHeight="1" x14ac:dyDescent="0.3">
      <c r="A180" s="58">
        <f t="shared" si="18"/>
        <v>171</v>
      </c>
      <c r="B180" s="63" t="s">
        <v>194</v>
      </c>
      <c r="C180" s="193">
        <v>71.87276</v>
      </c>
      <c r="D180" s="194">
        <v>71.697510000000008</v>
      </c>
      <c r="E180" s="85"/>
      <c r="F180" s="86"/>
      <c r="G180" s="87"/>
      <c r="H180" s="85"/>
      <c r="I180" s="86"/>
      <c r="J180" s="85"/>
      <c r="K180" s="88"/>
      <c r="L180" s="86"/>
      <c r="M180" s="89"/>
      <c r="N180" s="86"/>
      <c r="O180" s="85"/>
      <c r="P180" s="86"/>
      <c r="Q180" s="90"/>
      <c r="R180" s="86"/>
      <c r="S180" s="85"/>
      <c r="T180" s="88"/>
      <c r="U180" s="86"/>
      <c r="V180" s="85"/>
      <c r="W180" s="86"/>
      <c r="X180" s="85"/>
      <c r="Y180" s="86"/>
      <c r="Z180" s="85"/>
      <c r="AA180" s="91"/>
      <c r="AB180" s="85"/>
      <c r="AC180" s="86"/>
      <c r="AD180" s="85"/>
      <c r="AE180" s="86"/>
      <c r="AF180" s="92">
        <v>1</v>
      </c>
      <c r="AG180" s="86">
        <v>2.3412600000000001</v>
      </c>
      <c r="AH180" s="92"/>
      <c r="AI180" s="86"/>
      <c r="AJ180" s="93"/>
      <c r="AK180" s="94"/>
      <c r="AL180" s="95"/>
      <c r="AM180" s="96"/>
      <c r="AN180" s="96"/>
      <c r="AO180" s="92"/>
      <c r="AP180" s="86"/>
      <c r="AQ180" s="96"/>
      <c r="AR180" s="95"/>
      <c r="AS180" s="86"/>
      <c r="AT180" s="88"/>
      <c r="AU180" s="86"/>
      <c r="AV180" s="97"/>
      <c r="AW180" s="96">
        <v>3.06</v>
      </c>
      <c r="AX180" s="89"/>
      <c r="AY180" s="86"/>
      <c r="AZ180" s="95"/>
      <c r="BA180" s="86"/>
      <c r="BB180" s="95">
        <v>1E-3</v>
      </c>
      <c r="BC180" s="86">
        <v>2.3429799999999998</v>
      </c>
      <c r="BD180" s="95"/>
      <c r="BE180" s="86"/>
      <c r="BF180" s="90"/>
      <c r="BG180" s="86"/>
      <c r="BH180" s="90">
        <v>4</v>
      </c>
      <c r="BI180" s="86">
        <v>6.1880000000000006</v>
      </c>
      <c r="BJ180" s="95"/>
      <c r="BK180" s="86"/>
      <c r="BL180" s="90"/>
      <c r="BM180" s="86"/>
      <c r="BN180" s="90"/>
      <c r="BO180" s="86"/>
      <c r="BP180" s="98">
        <f t="shared" si="13"/>
        <v>5.4012600000000006</v>
      </c>
      <c r="BQ180" s="99">
        <f t="shared" si="14"/>
        <v>8.5309799999999996</v>
      </c>
      <c r="BR180" s="100">
        <f t="shared" si="15"/>
        <v>0</v>
      </c>
      <c r="BS180" s="101">
        <f t="shared" si="16"/>
        <v>13.93224</v>
      </c>
      <c r="BU180" s="11">
        <f t="shared" si="17"/>
        <v>57.765270000000008</v>
      </c>
    </row>
    <row r="181" spans="1:73" ht="18.75" customHeight="1" x14ac:dyDescent="0.3">
      <c r="A181" s="58">
        <f t="shared" si="18"/>
        <v>172</v>
      </c>
      <c r="B181" s="63" t="s">
        <v>195</v>
      </c>
      <c r="C181" s="193">
        <v>114.79169999999999</v>
      </c>
      <c r="D181" s="194">
        <v>112.31958</v>
      </c>
      <c r="E181" s="85"/>
      <c r="F181" s="86"/>
      <c r="G181" s="87"/>
      <c r="H181" s="85"/>
      <c r="I181" s="86"/>
      <c r="J181" s="85"/>
      <c r="K181" s="88"/>
      <c r="L181" s="86"/>
      <c r="M181" s="89"/>
      <c r="N181" s="86"/>
      <c r="O181" s="85"/>
      <c r="P181" s="86"/>
      <c r="Q181" s="90"/>
      <c r="R181" s="86"/>
      <c r="S181" s="85"/>
      <c r="T181" s="88"/>
      <c r="U181" s="86"/>
      <c r="V181" s="85"/>
      <c r="W181" s="86"/>
      <c r="X181" s="85"/>
      <c r="Y181" s="86"/>
      <c r="Z181" s="85">
        <v>5</v>
      </c>
      <c r="AA181" s="91">
        <v>5.53512</v>
      </c>
      <c r="AB181" s="85"/>
      <c r="AC181" s="86"/>
      <c r="AD181" s="85"/>
      <c r="AE181" s="86"/>
      <c r="AF181" s="92"/>
      <c r="AG181" s="86"/>
      <c r="AH181" s="92"/>
      <c r="AI181" s="86"/>
      <c r="AJ181" s="93"/>
      <c r="AK181" s="94"/>
      <c r="AL181" s="95"/>
      <c r="AM181" s="96"/>
      <c r="AN181" s="96"/>
      <c r="AO181" s="92"/>
      <c r="AP181" s="86"/>
      <c r="AQ181" s="96"/>
      <c r="AR181" s="95"/>
      <c r="AS181" s="86"/>
      <c r="AT181" s="88"/>
      <c r="AU181" s="86"/>
      <c r="AV181" s="97"/>
      <c r="AW181" s="96">
        <v>3.06</v>
      </c>
      <c r="AX181" s="89"/>
      <c r="AY181" s="86"/>
      <c r="AZ181" s="95"/>
      <c r="BA181" s="86"/>
      <c r="BB181" s="95"/>
      <c r="BC181" s="86"/>
      <c r="BD181" s="95"/>
      <c r="BE181" s="86"/>
      <c r="BF181" s="90"/>
      <c r="BG181" s="86"/>
      <c r="BH181" s="90">
        <v>12</v>
      </c>
      <c r="BI181" s="86">
        <v>14.818</v>
      </c>
      <c r="BJ181" s="95"/>
      <c r="BK181" s="86"/>
      <c r="BL181" s="90">
        <v>1</v>
      </c>
      <c r="BM181" s="86">
        <v>1.446</v>
      </c>
      <c r="BN181" s="90"/>
      <c r="BO181" s="86"/>
      <c r="BP181" s="98">
        <f t="shared" si="13"/>
        <v>8.5951199999999996</v>
      </c>
      <c r="BQ181" s="99">
        <f t="shared" si="14"/>
        <v>14.818</v>
      </c>
      <c r="BR181" s="100">
        <f t="shared" si="15"/>
        <v>1.446</v>
      </c>
      <c r="BS181" s="101">
        <f t="shared" si="16"/>
        <v>24.859120000000001</v>
      </c>
      <c r="BU181" s="11">
        <f t="shared" si="17"/>
        <v>87.460459999999998</v>
      </c>
    </row>
    <row r="182" spans="1:73" ht="18.75" customHeight="1" x14ac:dyDescent="0.3">
      <c r="A182" s="58">
        <f t="shared" si="18"/>
        <v>173</v>
      </c>
      <c r="B182" s="65" t="s">
        <v>196</v>
      </c>
      <c r="C182" s="199">
        <v>90.827669999999998</v>
      </c>
      <c r="D182" s="200">
        <v>95.190739999999991</v>
      </c>
      <c r="E182" s="85"/>
      <c r="F182" s="86"/>
      <c r="G182" s="87"/>
      <c r="H182" s="85"/>
      <c r="I182" s="86"/>
      <c r="J182" s="85"/>
      <c r="K182" s="88"/>
      <c r="L182" s="86"/>
      <c r="M182" s="89"/>
      <c r="N182" s="86"/>
      <c r="O182" s="85"/>
      <c r="P182" s="86"/>
      <c r="Q182" s="90"/>
      <c r="R182" s="86"/>
      <c r="S182" s="85"/>
      <c r="T182" s="88"/>
      <c r="U182" s="86"/>
      <c r="V182" s="85"/>
      <c r="W182" s="86"/>
      <c r="X182" s="85"/>
      <c r="Y182" s="86"/>
      <c r="Z182" s="85">
        <v>2</v>
      </c>
      <c r="AA182" s="91">
        <v>2.5125500000000001</v>
      </c>
      <c r="AB182" s="85"/>
      <c r="AC182" s="86"/>
      <c r="AD182" s="85"/>
      <c r="AE182" s="86"/>
      <c r="AF182" s="92"/>
      <c r="AG182" s="86"/>
      <c r="AH182" s="92"/>
      <c r="AI182" s="86"/>
      <c r="AJ182" s="93"/>
      <c r="AK182" s="94"/>
      <c r="AL182" s="95"/>
      <c r="AM182" s="96"/>
      <c r="AN182" s="96"/>
      <c r="AO182" s="92"/>
      <c r="AP182" s="86"/>
      <c r="AQ182" s="96"/>
      <c r="AR182" s="95"/>
      <c r="AS182" s="86"/>
      <c r="AT182" s="88"/>
      <c r="AU182" s="86"/>
      <c r="AV182" s="97"/>
      <c r="AW182" s="96">
        <v>3.0920000000000001</v>
      </c>
      <c r="AX182" s="89"/>
      <c r="AY182" s="86"/>
      <c r="AZ182" s="95"/>
      <c r="BA182" s="86"/>
      <c r="BB182" s="95">
        <v>1.0999999999999999E-2</v>
      </c>
      <c r="BC182" s="86">
        <v>25.058</v>
      </c>
      <c r="BD182" s="95"/>
      <c r="BE182" s="86"/>
      <c r="BF182" s="90"/>
      <c r="BG182" s="86"/>
      <c r="BH182" s="90"/>
      <c r="BI182" s="86"/>
      <c r="BJ182" s="95"/>
      <c r="BK182" s="86"/>
      <c r="BL182" s="90"/>
      <c r="BM182" s="86"/>
      <c r="BN182" s="90"/>
      <c r="BO182" s="86"/>
      <c r="BP182" s="98">
        <f t="shared" si="13"/>
        <v>5.6045499999999997</v>
      </c>
      <c r="BQ182" s="99">
        <f t="shared" si="14"/>
        <v>25.058</v>
      </c>
      <c r="BR182" s="100">
        <f t="shared" si="15"/>
        <v>0</v>
      </c>
      <c r="BS182" s="101">
        <f t="shared" si="16"/>
        <v>30.66255</v>
      </c>
      <c r="BU182" s="11">
        <f t="shared" si="17"/>
        <v>64.528189999999995</v>
      </c>
    </row>
    <row r="183" spans="1:73" ht="18.75" customHeight="1" x14ac:dyDescent="0.3">
      <c r="A183" s="58">
        <f t="shared" si="18"/>
        <v>174</v>
      </c>
      <c r="B183" s="63" t="s">
        <v>197</v>
      </c>
      <c r="C183" s="193">
        <v>107.65008</v>
      </c>
      <c r="D183" s="194">
        <v>104.09153000000001</v>
      </c>
      <c r="E183" s="85"/>
      <c r="F183" s="86"/>
      <c r="G183" s="87"/>
      <c r="H183" s="85">
        <v>7.8E-2</v>
      </c>
      <c r="I183" s="86">
        <v>43.575809999999997</v>
      </c>
      <c r="J183" s="85"/>
      <c r="K183" s="88"/>
      <c r="L183" s="86"/>
      <c r="M183" s="89"/>
      <c r="N183" s="86"/>
      <c r="O183" s="85"/>
      <c r="P183" s="86"/>
      <c r="Q183" s="90"/>
      <c r="R183" s="86"/>
      <c r="S183" s="85"/>
      <c r="T183" s="88"/>
      <c r="U183" s="86"/>
      <c r="V183" s="85"/>
      <c r="W183" s="86"/>
      <c r="X183" s="85"/>
      <c r="Y183" s="86"/>
      <c r="Z183" s="85">
        <v>12</v>
      </c>
      <c r="AA183" s="91">
        <v>14.554839999999999</v>
      </c>
      <c r="AB183" s="85"/>
      <c r="AC183" s="86"/>
      <c r="AD183" s="85"/>
      <c r="AE183" s="86"/>
      <c r="AF183" s="92"/>
      <c r="AG183" s="86"/>
      <c r="AH183" s="92"/>
      <c r="AI183" s="86"/>
      <c r="AJ183" s="93"/>
      <c r="AK183" s="94"/>
      <c r="AL183" s="95"/>
      <c r="AM183" s="96"/>
      <c r="AN183" s="96"/>
      <c r="AO183" s="92"/>
      <c r="AP183" s="86"/>
      <c r="AQ183" s="96"/>
      <c r="AR183" s="95"/>
      <c r="AS183" s="86"/>
      <c r="AT183" s="88"/>
      <c r="AU183" s="86"/>
      <c r="AV183" s="97"/>
      <c r="AW183" s="96">
        <v>3.6909999999999998</v>
      </c>
      <c r="AX183" s="89"/>
      <c r="AY183" s="86"/>
      <c r="AZ183" s="95"/>
      <c r="BA183" s="86"/>
      <c r="BB183" s="95">
        <v>8.0000000000000002E-3</v>
      </c>
      <c r="BC183" s="86">
        <v>19.802010000000003</v>
      </c>
      <c r="BD183" s="95"/>
      <c r="BE183" s="86"/>
      <c r="BF183" s="90"/>
      <c r="BG183" s="86"/>
      <c r="BH183" s="90">
        <v>1</v>
      </c>
      <c r="BI183" s="86">
        <v>1.161</v>
      </c>
      <c r="BJ183" s="95"/>
      <c r="BK183" s="86"/>
      <c r="BL183" s="90"/>
      <c r="BM183" s="86"/>
      <c r="BN183" s="90"/>
      <c r="BO183" s="86"/>
      <c r="BP183" s="98">
        <f t="shared" si="13"/>
        <v>61.821649999999998</v>
      </c>
      <c r="BQ183" s="99">
        <f t="shared" si="14"/>
        <v>20.963010000000004</v>
      </c>
      <c r="BR183" s="100">
        <f t="shared" si="15"/>
        <v>0</v>
      </c>
      <c r="BS183" s="101">
        <f t="shared" si="16"/>
        <v>82.784660000000002</v>
      </c>
      <c r="BU183" s="11">
        <f t="shared" si="17"/>
        <v>21.306870000000004</v>
      </c>
    </row>
    <row r="184" spans="1:73" ht="18.75" customHeight="1" x14ac:dyDescent="0.3">
      <c r="A184" s="58">
        <f t="shared" si="18"/>
        <v>175</v>
      </c>
      <c r="B184" s="63" t="s">
        <v>198</v>
      </c>
      <c r="C184" s="193">
        <v>246.90618000000001</v>
      </c>
      <c r="D184" s="194">
        <v>244.88959</v>
      </c>
      <c r="E184" s="85"/>
      <c r="F184" s="86"/>
      <c r="G184" s="87"/>
      <c r="H184" s="85"/>
      <c r="I184" s="86"/>
      <c r="J184" s="85"/>
      <c r="K184" s="88"/>
      <c r="L184" s="86"/>
      <c r="M184" s="89"/>
      <c r="N184" s="86"/>
      <c r="O184" s="85"/>
      <c r="P184" s="86"/>
      <c r="Q184" s="90"/>
      <c r="R184" s="86"/>
      <c r="S184" s="85"/>
      <c r="T184" s="88"/>
      <c r="U184" s="86"/>
      <c r="V184" s="85"/>
      <c r="W184" s="86"/>
      <c r="X184" s="85"/>
      <c r="Y184" s="86"/>
      <c r="Z184" s="85">
        <v>8</v>
      </c>
      <c r="AA184" s="91">
        <v>10.606909999999999</v>
      </c>
      <c r="AB184" s="85"/>
      <c r="AC184" s="86"/>
      <c r="AD184" s="85"/>
      <c r="AE184" s="86"/>
      <c r="AF184" s="92"/>
      <c r="AG184" s="86"/>
      <c r="AH184" s="92"/>
      <c r="AI184" s="86"/>
      <c r="AJ184" s="93"/>
      <c r="AK184" s="94"/>
      <c r="AL184" s="95"/>
      <c r="AM184" s="96"/>
      <c r="AN184" s="96"/>
      <c r="AO184" s="92"/>
      <c r="AP184" s="86"/>
      <c r="AQ184" s="96"/>
      <c r="AR184" s="95"/>
      <c r="AS184" s="86"/>
      <c r="AT184" s="88"/>
      <c r="AU184" s="86"/>
      <c r="AV184" s="97"/>
      <c r="AW184" s="96">
        <v>9.5969999999999995</v>
      </c>
      <c r="AX184" s="89">
        <v>3.0000000000000001E-3</v>
      </c>
      <c r="AY184" s="86">
        <v>4.7646199999999999</v>
      </c>
      <c r="AZ184" s="95">
        <v>5.0000000000000001E-3</v>
      </c>
      <c r="BA184" s="86">
        <v>11.53889</v>
      </c>
      <c r="BB184" s="95"/>
      <c r="BC184" s="86"/>
      <c r="BD184" s="95"/>
      <c r="BE184" s="86"/>
      <c r="BF184" s="90"/>
      <c r="BG184" s="86"/>
      <c r="BH184" s="90">
        <v>8</v>
      </c>
      <c r="BI184" s="86">
        <v>8.64</v>
      </c>
      <c r="BJ184" s="95"/>
      <c r="BK184" s="86"/>
      <c r="BL184" s="90">
        <v>7</v>
      </c>
      <c r="BM184" s="86">
        <v>9.0330000000000013</v>
      </c>
      <c r="BN184" s="90"/>
      <c r="BO184" s="86"/>
      <c r="BP184" s="98">
        <f t="shared" si="13"/>
        <v>20.20391</v>
      </c>
      <c r="BQ184" s="99">
        <f t="shared" si="14"/>
        <v>24.94351</v>
      </c>
      <c r="BR184" s="100">
        <f t="shared" si="15"/>
        <v>9.0330000000000013</v>
      </c>
      <c r="BS184" s="101">
        <f t="shared" si="16"/>
        <v>54.180419999999998</v>
      </c>
      <c r="BU184" s="11">
        <f t="shared" si="17"/>
        <v>190.70917</v>
      </c>
    </row>
    <row r="185" spans="1:73" ht="18.75" customHeight="1" x14ac:dyDescent="0.3">
      <c r="A185" s="58">
        <f t="shared" si="18"/>
        <v>176</v>
      </c>
      <c r="B185" s="63" t="s">
        <v>199</v>
      </c>
      <c r="C185" s="193">
        <v>51.625320000000002</v>
      </c>
      <c r="D185" s="194">
        <v>50.198560000000001</v>
      </c>
      <c r="E185" s="85">
        <v>5.0000000000000001E-3</v>
      </c>
      <c r="F185" s="86">
        <v>1.1100000000000001</v>
      </c>
      <c r="G185" s="87"/>
      <c r="H185" s="85"/>
      <c r="I185" s="86"/>
      <c r="J185" s="85"/>
      <c r="K185" s="88"/>
      <c r="L185" s="86"/>
      <c r="M185" s="89"/>
      <c r="N185" s="86"/>
      <c r="O185" s="85"/>
      <c r="P185" s="86"/>
      <c r="Q185" s="90"/>
      <c r="R185" s="86"/>
      <c r="S185" s="85"/>
      <c r="T185" s="88"/>
      <c r="U185" s="86"/>
      <c r="V185" s="85"/>
      <c r="W185" s="86"/>
      <c r="X185" s="85">
        <v>4.8599999999999997E-3</v>
      </c>
      <c r="Y185" s="86">
        <v>7.0929900000000004</v>
      </c>
      <c r="Z185" s="85"/>
      <c r="AA185" s="91"/>
      <c r="AB185" s="85"/>
      <c r="AC185" s="86"/>
      <c r="AD185" s="85"/>
      <c r="AE185" s="86"/>
      <c r="AF185" s="92"/>
      <c r="AG185" s="86"/>
      <c r="AH185" s="92"/>
      <c r="AI185" s="86"/>
      <c r="AJ185" s="93"/>
      <c r="AK185" s="94"/>
      <c r="AL185" s="95"/>
      <c r="AM185" s="96"/>
      <c r="AN185" s="96"/>
      <c r="AO185" s="92">
        <v>1</v>
      </c>
      <c r="AP185" s="86">
        <v>5.1346790000000002</v>
      </c>
      <c r="AQ185" s="96"/>
      <c r="AR185" s="95"/>
      <c r="AS185" s="86"/>
      <c r="AT185" s="88"/>
      <c r="AU185" s="86"/>
      <c r="AV185" s="97"/>
      <c r="AW185" s="96">
        <v>29.521000000000001</v>
      </c>
      <c r="AX185" s="89"/>
      <c r="AY185" s="86"/>
      <c r="AZ185" s="95"/>
      <c r="BA185" s="86"/>
      <c r="BB185" s="95"/>
      <c r="BC185" s="86"/>
      <c r="BD185" s="95"/>
      <c r="BE185" s="86"/>
      <c r="BF185" s="90"/>
      <c r="BG185" s="86"/>
      <c r="BH185" s="90">
        <v>2</v>
      </c>
      <c r="BI185" s="86">
        <v>6.9339999999999993</v>
      </c>
      <c r="BJ185" s="95"/>
      <c r="BK185" s="86"/>
      <c r="BL185" s="90"/>
      <c r="BM185" s="86"/>
      <c r="BN185" s="90"/>
      <c r="BO185" s="86"/>
      <c r="BP185" s="98">
        <f t="shared" si="13"/>
        <v>42.858668999999999</v>
      </c>
      <c r="BQ185" s="99">
        <f t="shared" si="14"/>
        <v>6.9339999999999993</v>
      </c>
      <c r="BR185" s="100">
        <f t="shared" si="15"/>
        <v>0</v>
      </c>
      <c r="BS185" s="101">
        <f t="shared" si="16"/>
        <v>49.792668999999997</v>
      </c>
      <c r="BU185" s="11">
        <f t="shared" si="17"/>
        <v>0.405891000000004</v>
      </c>
    </row>
    <row r="186" spans="1:73" ht="18.75" customHeight="1" x14ac:dyDescent="0.3">
      <c r="A186" s="58">
        <f t="shared" si="18"/>
        <v>177</v>
      </c>
      <c r="B186" s="63" t="s">
        <v>200</v>
      </c>
      <c r="C186" s="193">
        <v>40.811790000000002</v>
      </c>
      <c r="D186" s="194">
        <v>37.803820000000002</v>
      </c>
      <c r="E186" s="85"/>
      <c r="F186" s="86"/>
      <c r="G186" s="87"/>
      <c r="H186" s="85"/>
      <c r="I186" s="86"/>
      <c r="J186" s="85"/>
      <c r="K186" s="88"/>
      <c r="L186" s="86"/>
      <c r="M186" s="89"/>
      <c r="N186" s="86"/>
      <c r="O186" s="85"/>
      <c r="P186" s="86"/>
      <c r="Q186" s="90"/>
      <c r="R186" s="86"/>
      <c r="S186" s="85"/>
      <c r="T186" s="88"/>
      <c r="U186" s="86"/>
      <c r="V186" s="85"/>
      <c r="W186" s="86"/>
      <c r="X186" s="85"/>
      <c r="Y186" s="86"/>
      <c r="Z186" s="85"/>
      <c r="AA186" s="91"/>
      <c r="AB186" s="85"/>
      <c r="AC186" s="86"/>
      <c r="AD186" s="85"/>
      <c r="AE186" s="86"/>
      <c r="AF186" s="92"/>
      <c r="AG186" s="86"/>
      <c r="AH186" s="92"/>
      <c r="AI186" s="86"/>
      <c r="AJ186" s="93"/>
      <c r="AK186" s="94"/>
      <c r="AL186" s="95"/>
      <c r="AM186" s="96"/>
      <c r="AN186" s="96"/>
      <c r="AO186" s="92"/>
      <c r="AP186" s="86"/>
      <c r="AQ186" s="96"/>
      <c r="AR186" s="95"/>
      <c r="AS186" s="86"/>
      <c r="AT186" s="88"/>
      <c r="AU186" s="86"/>
      <c r="AV186" s="97"/>
      <c r="AW186" s="96">
        <v>10.777000000000001</v>
      </c>
      <c r="AX186" s="89"/>
      <c r="AY186" s="86"/>
      <c r="AZ186" s="95"/>
      <c r="BA186" s="86"/>
      <c r="BB186" s="95"/>
      <c r="BC186" s="86"/>
      <c r="BD186" s="95"/>
      <c r="BE186" s="86"/>
      <c r="BF186" s="90"/>
      <c r="BG186" s="86"/>
      <c r="BH186" s="90">
        <v>13</v>
      </c>
      <c r="BI186" s="86">
        <v>13.316000000000001</v>
      </c>
      <c r="BJ186" s="95"/>
      <c r="BK186" s="86"/>
      <c r="BL186" s="90"/>
      <c r="BM186" s="86"/>
      <c r="BN186" s="90"/>
      <c r="BO186" s="86"/>
      <c r="BP186" s="98">
        <f t="shared" si="13"/>
        <v>10.777000000000001</v>
      </c>
      <c r="BQ186" s="99">
        <f t="shared" si="14"/>
        <v>13.316000000000001</v>
      </c>
      <c r="BR186" s="100">
        <f t="shared" si="15"/>
        <v>0</v>
      </c>
      <c r="BS186" s="101">
        <f t="shared" si="16"/>
        <v>24.093000000000004</v>
      </c>
      <c r="BU186" s="11">
        <f t="shared" si="17"/>
        <v>13.710819999999998</v>
      </c>
    </row>
    <row r="187" spans="1:73" ht="21" customHeight="1" x14ac:dyDescent="0.3">
      <c r="A187" s="58">
        <f t="shared" si="18"/>
        <v>178</v>
      </c>
      <c r="B187" s="63" t="s">
        <v>201</v>
      </c>
      <c r="C187" s="193">
        <v>254.49065999999999</v>
      </c>
      <c r="D187" s="194">
        <v>248.87748000000002</v>
      </c>
      <c r="E187" s="85">
        <v>1.7000000000000001E-2</v>
      </c>
      <c r="F187" s="86">
        <v>9.1639999999999997</v>
      </c>
      <c r="G187" s="87"/>
      <c r="H187" s="85"/>
      <c r="I187" s="86"/>
      <c r="J187" s="85">
        <v>1.7999999999999999E-2</v>
      </c>
      <c r="K187" s="88">
        <v>12</v>
      </c>
      <c r="L187" s="86">
        <v>38.281730000000003</v>
      </c>
      <c r="M187" s="89"/>
      <c r="N187" s="86"/>
      <c r="O187" s="85"/>
      <c r="P187" s="86"/>
      <c r="Q187" s="90"/>
      <c r="R187" s="86"/>
      <c r="S187" s="85"/>
      <c r="T187" s="88"/>
      <c r="U187" s="86"/>
      <c r="V187" s="85"/>
      <c r="W187" s="86"/>
      <c r="X187" s="85"/>
      <c r="Y187" s="86"/>
      <c r="Z187" s="85"/>
      <c r="AA187" s="91"/>
      <c r="AB187" s="85"/>
      <c r="AC187" s="86"/>
      <c r="AD187" s="85"/>
      <c r="AE187" s="86"/>
      <c r="AF187" s="92">
        <v>1</v>
      </c>
      <c r="AG187" s="86">
        <v>1.95648</v>
      </c>
      <c r="AH187" s="92"/>
      <c r="AI187" s="86"/>
      <c r="AJ187" s="93">
        <v>9</v>
      </c>
      <c r="AK187" s="94">
        <v>28.43411</v>
      </c>
      <c r="AL187" s="95"/>
      <c r="AM187" s="96"/>
      <c r="AN187" s="96"/>
      <c r="AO187" s="92"/>
      <c r="AP187" s="86"/>
      <c r="AQ187" s="96"/>
      <c r="AR187" s="95"/>
      <c r="AS187" s="86"/>
      <c r="AT187" s="88"/>
      <c r="AU187" s="86"/>
      <c r="AV187" s="97"/>
      <c r="AW187" s="96">
        <v>50.9375</v>
      </c>
      <c r="AX187" s="89">
        <v>7.0000000000000001E-3</v>
      </c>
      <c r="AY187" s="86">
        <v>17.015000000000001</v>
      </c>
      <c r="AZ187" s="95">
        <v>5.0000000000000001E-3</v>
      </c>
      <c r="BA187" s="86">
        <v>8.8565699999999996</v>
      </c>
      <c r="BB187" s="95"/>
      <c r="BC187" s="86"/>
      <c r="BD187" s="95">
        <v>2E-3</v>
      </c>
      <c r="BE187" s="86">
        <v>2.1149499999999999</v>
      </c>
      <c r="BF187" s="90"/>
      <c r="BG187" s="86"/>
      <c r="BH187" s="90">
        <v>9</v>
      </c>
      <c r="BI187" s="86">
        <v>19.768000000000001</v>
      </c>
      <c r="BJ187" s="95"/>
      <c r="BK187" s="86"/>
      <c r="BL187" s="90"/>
      <c r="BM187" s="86"/>
      <c r="BN187" s="90">
        <v>1</v>
      </c>
      <c r="BO187" s="86">
        <v>4.5119999999999996</v>
      </c>
      <c r="BP187" s="98">
        <f t="shared" si="13"/>
        <v>128.77382</v>
      </c>
      <c r="BQ187" s="99">
        <f t="shared" si="14"/>
        <v>47.754519999999999</v>
      </c>
      <c r="BR187" s="100">
        <f t="shared" si="15"/>
        <v>4.5119999999999996</v>
      </c>
      <c r="BS187" s="101">
        <f t="shared" si="16"/>
        <v>181.04034000000001</v>
      </c>
      <c r="BU187" s="11">
        <f t="shared" si="17"/>
        <v>67.837140000000005</v>
      </c>
    </row>
    <row r="188" spans="1:73" ht="19.5" customHeight="1" x14ac:dyDescent="0.3">
      <c r="A188" s="58">
        <f t="shared" si="18"/>
        <v>179</v>
      </c>
      <c r="B188" s="63" t="s">
        <v>202</v>
      </c>
      <c r="C188" s="193">
        <v>38.831700000000005</v>
      </c>
      <c r="D188" s="194">
        <v>39.992139999999999</v>
      </c>
      <c r="E188" s="85"/>
      <c r="F188" s="86"/>
      <c r="G188" s="87"/>
      <c r="H188" s="85"/>
      <c r="I188" s="86"/>
      <c r="J188" s="85"/>
      <c r="K188" s="88"/>
      <c r="L188" s="86"/>
      <c r="M188" s="89"/>
      <c r="N188" s="86"/>
      <c r="O188" s="85"/>
      <c r="P188" s="86"/>
      <c r="Q188" s="90"/>
      <c r="R188" s="86"/>
      <c r="S188" s="85"/>
      <c r="T188" s="88"/>
      <c r="U188" s="86"/>
      <c r="V188" s="85"/>
      <c r="W188" s="86"/>
      <c r="X188" s="85"/>
      <c r="Y188" s="86"/>
      <c r="Z188" s="85"/>
      <c r="AA188" s="91"/>
      <c r="AB188" s="85"/>
      <c r="AC188" s="86"/>
      <c r="AD188" s="85"/>
      <c r="AE188" s="86"/>
      <c r="AF188" s="92"/>
      <c r="AG188" s="86"/>
      <c r="AH188" s="92"/>
      <c r="AI188" s="86"/>
      <c r="AJ188" s="93"/>
      <c r="AK188" s="94"/>
      <c r="AL188" s="95"/>
      <c r="AM188" s="96"/>
      <c r="AN188" s="96"/>
      <c r="AO188" s="92"/>
      <c r="AP188" s="86"/>
      <c r="AQ188" s="96"/>
      <c r="AR188" s="95"/>
      <c r="AS188" s="86"/>
      <c r="AT188" s="88"/>
      <c r="AU188" s="86"/>
      <c r="AV188" s="97"/>
      <c r="AW188" s="96">
        <v>14.561</v>
      </c>
      <c r="AX188" s="89"/>
      <c r="AY188" s="86"/>
      <c r="AZ188" s="95"/>
      <c r="BA188" s="86"/>
      <c r="BB188" s="95"/>
      <c r="BC188" s="86"/>
      <c r="BD188" s="95"/>
      <c r="BE188" s="86"/>
      <c r="BF188" s="90"/>
      <c r="BG188" s="86"/>
      <c r="BH188" s="90">
        <v>1</v>
      </c>
      <c r="BI188" s="86">
        <v>0.34200000000000003</v>
      </c>
      <c r="BJ188" s="95"/>
      <c r="BK188" s="86"/>
      <c r="BL188" s="90">
        <v>1</v>
      </c>
      <c r="BM188" s="86">
        <v>1.1399999999999999</v>
      </c>
      <c r="BN188" s="90"/>
      <c r="BO188" s="86"/>
      <c r="BP188" s="98">
        <f t="shared" si="13"/>
        <v>14.561</v>
      </c>
      <c r="BQ188" s="99">
        <f t="shared" si="14"/>
        <v>0.34200000000000003</v>
      </c>
      <c r="BR188" s="100">
        <f t="shared" si="15"/>
        <v>1.1399999999999999</v>
      </c>
      <c r="BS188" s="101">
        <f t="shared" si="16"/>
        <v>16.042999999999999</v>
      </c>
      <c r="BU188" s="11">
        <f t="shared" si="17"/>
        <v>23.94914</v>
      </c>
    </row>
    <row r="189" spans="1:73" ht="18.75" customHeight="1" x14ac:dyDescent="0.3">
      <c r="A189" s="58">
        <f t="shared" si="18"/>
        <v>180</v>
      </c>
      <c r="B189" s="65" t="s">
        <v>203</v>
      </c>
      <c r="C189" s="199">
        <v>41.161259999999999</v>
      </c>
      <c r="D189" s="200">
        <v>36.290729999999996</v>
      </c>
      <c r="E189" s="85"/>
      <c r="F189" s="86"/>
      <c r="G189" s="87"/>
      <c r="H189" s="85"/>
      <c r="I189" s="86"/>
      <c r="J189" s="85"/>
      <c r="K189" s="88"/>
      <c r="L189" s="86"/>
      <c r="M189" s="89"/>
      <c r="N189" s="86"/>
      <c r="O189" s="85"/>
      <c r="P189" s="86"/>
      <c r="Q189" s="90"/>
      <c r="R189" s="86"/>
      <c r="S189" s="85"/>
      <c r="T189" s="88"/>
      <c r="U189" s="86"/>
      <c r="V189" s="85"/>
      <c r="W189" s="86"/>
      <c r="X189" s="85"/>
      <c r="Y189" s="86"/>
      <c r="Z189" s="85"/>
      <c r="AA189" s="91"/>
      <c r="AB189" s="85"/>
      <c r="AC189" s="86"/>
      <c r="AD189" s="85"/>
      <c r="AE189" s="86"/>
      <c r="AF189" s="92"/>
      <c r="AG189" s="86"/>
      <c r="AH189" s="92"/>
      <c r="AI189" s="86"/>
      <c r="AJ189" s="93"/>
      <c r="AK189" s="94"/>
      <c r="AL189" s="95"/>
      <c r="AM189" s="96"/>
      <c r="AN189" s="96"/>
      <c r="AO189" s="92"/>
      <c r="AP189" s="86"/>
      <c r="AQ189" s="96"/>
      <c r="AR189" s="95"/>
      <c r="AS189" s="86"/>
      <c r="AT189" s="88"/>
      <c r="AU189" s="86"/>
      <c r="AV189" s="97"/>
      <c r="AW189" s="96"/>
      <c r="AX189" s="89"/>
      <c r="AY189" s="86"/>
      <c r="AZ189" s="95"/>
      <c r="BA189" s="86"/>
      <c r="BB189" s="95"/>
      <c r="BC189" s="86"/>
      <c r="BD189" s="95"/>
      <c r="BE189" s="86"/>
      <c r="BF189" s="90"/>
      <c r="BG189" s="86"/>
      <c r="BH189" s="90"/>
      <c r="BI189" s="86"/>
      <c r="BJ189" s="95"/>
      <c r="BK189" s="86"/>
      <c r="BL189" s="90"/>
      <c r="BM189" s="86"/>
      <c r="BN189" s="90"/>
      <c r="BO189" s="86"/>
      <c r="BP189" s="98">
        <f t="shared" si="13"/>
        <v>0</v>
      </c>
      <c r="BQ189" s="99">
        <f t="shared" si="14"/>
        <v>0</v>
      </c>
      <c r="BR189" s="100">
        <f t="shared" si="15"/>
        <v>0</v>
      </c>
      <c r="BS189" s="101">
        <f t="shared" si="16"/>
        <v>0</v>
      </c>
      <c r="BU189" s="11">
        <f t="shared" si="17"/>
        <v>36.290729999999996</v>
      </c>
    </row>
    <row r="190" spans="1:73" ht="18.75" customHeight="1" x14ac:dyDescent="0.3">
      <c r="A190" s="58">
        <f t="shared" si="18"/>
        <v>181</v>
      </c>
      <c r="B190" s="63" t="s">
        <v>204</v>
      </c>
      <c r="C190" s="193">
        <v>153.5934</v>
      </c>
      <c r="D190" s="194">
        <v>151.95948999999999</v>
      </c>
      <c r="E190" s="85"/>
      <c r="F190" s="86"/>
      <c r="G190" s="87"/>
      <c r="H190" s="85"/>
      <c r="I190" s="86"/>
      <c r="J190" s="85"/>
      <c r="K190" s="88"/>
      <c r="L190" s="86"/>
      <c r="M190" s="89"/>
      <c r="N190" s="86"/>
      <c r="O190" s="85"/>
      <c r="P190" s="86"/>
      <c r="Q190" s="90"/>
      <c r="R190" s="86"/>
      <c r="S190" s="85"/>
      <c r="T190" s="88"/>
      <c r="U190" s="86"/>
      <c r="V190" s="85"/>
      <c r="W190" s="86"/>
      <c r="X190" s="85"/>
      <c r="Y190" s="86"/>
      <c r="Z190" s="85"/>
      <c r="AA190" s="91"/>
      <c r="AB190" s="85"/>
      <c r="AC190" s="86"/>
      <c r="AD190" s="85"/>
      <c r="AE190" s="86"/>
      <c r="AF190" s="92"/>
      <c r="AG190" s="86"/>
      <c r="AH190" s="92"/>
      <c r="AI190" s="86"/>
      <c r="AJ190" s="93">
        <v>1</v>
      </c>
      <c r="AK190" s="94">
        <v>2.9380000000000002</v>
      </c>
      <c r="AL190" s="95"/>
      <c r="AM190" s="96"/>
      <c r="AN190" s="96"/>
      <c r="AO190" s="92"/>
      <c r="AP190" s="86"/>
      <c r="AQ190" s="96"/>
      <c r="AR190" s="95"/>
      <c r="AS190" s="86"/>
      <c r="AT190" s="88"/>
      <c r="AU190" s="86"/>
      <c r="AV190" s="97"/>
      <c r="AW190" s="96">
        <v>7.5069999999999997</v>
      </c>
      <c r="AX190" s="89"/>
      <c r="AY190" s="86"/>
      <c r="AZ190" s="95"/>
      <c r="BA190" s="86"/>
      <c r="BB190" s="95"/>
      <c r="BC190" s="86"/>
      <c r="BD190" s="95"/>
      <c r="BE190" s="86"/>
      <c r="BF190" s="90"/>
      <c r="BG190" s="86"/>
      <c r="BH190" s="90"/>
      <c r="BI190" s="86"/>
      <c r="BJ190" s="95"/>
      <c r="BK190" s="86"/>
      <c r="BL190" s="90">
        <v>4</v>
      </c>
      <c r="BM190" s="86">
        <v>3.2210000000000001</v>
      </c>
      <c r="BN190" s="90"/>
      <c r="BO190" s="86"/>
      <c r="BP190" s="98">
        <f t="shared" si="13"/>
        <v>10.445</v>
      </c>
      <c r="BQ190" s="99">
        <f t="shared" si="14"/>
        <v>0</v>
      </c>
      <c r="BR190" s="100">
        <f t="shared" si="15"/>
        <v>3.2210000000000001</v>
      </c>
      <c r="BS190" s="101">
        <f t="shared" si="16"/>
        <v>13.666</v>
      </c>
      <c r="BU190" s="11">
        <f t="shared" si="17"/>
        <v>138.29348999999999</v>
      </c>
    </row>
    <row r="191" spans="1:73" ht="18" customHeight="1" x14ac:dyDescent="0.3">
      <c r="A191" s="58">
        <f t="shared" si="18"/>
        <v>182</v>
      </c>
      <c r="B191" s="63" t="s">
        <v>205</v>
      </c>
      <c r="C191" s="193">
        <v>194.06570000000002</v>
      </c>
      <c r="D191" s="194">
        <v>201.08956000000001</v>
      </c>
      <c r="E191" s="85"/>
      <c r="F191" s="86"/>
      <c r="G191" s="87"/>
      <c r="H191" s="85"/>
      <c r="I191" s="86"/>
      <c r="J191" s="85"/>
      <c r="K191" s="88"/>
      <c r="L191" s="86"/>
      <c r="M191" s="89"/>
      <c r="N191" s="86"/>
      <c r="O191" s="85"/>
      <c r="P191" s="86"/>
      <c r="Q191" s="90"/>
      <c r="R191" s="86"/>
      <c r="S191" s="85"/>
      <c r="T191" s="88"/>
      <c r="U191" s="86"/>
      <c r="V191" s="85"/>
      <c r="W191" s="86"/>
      <c r="X191" s="85">
        <v>4.0000000000000001E-3</v>
      </c>
      <c r="Y191" s="86">
        <v>4.6220299999999996</v>
      </c>
      <c r="Z191" s="85"/>
      <c r="AA191" s="91"/>
      <c r="AB191" s="85"/>
      <c r="AC191" s="86"/>
      <c r="AD191" s="85"/>
      <c r="AE191" s="86"/>
      <c r="AF191" s="92"/>
      <c r="AG191" s="86"/>
      <c r="AH191" s="92"/>
      <c r="AI191" s="86"/>
      <c r="AJ191" s="93"/>
      <c r="AK191" s="94"/>
      <c r="AL191" s="95"/>
      <c r="AM191" s="96"/>
      <c r="AN191" s="96"/>
      <c r="AO191" s="92"/>
      <c r="AP191" s="86"/>
      <c r="AQ191" s="96"/>
      <c r="AR191" s="95"/>
      <c r="AS191" s="86"/>
      <c r="AT191" s="88"/>
      <c r="AU191" s="86"/>
      <c r="AV191" s="97"/>
      <c r="AW191" s="96">
        <v>3.0920000000000001</v>
      </c>
      <c r="AX191" s="89"/>
      <c r="AY191" s="86"/>
      <c r="AZ191" s="95">
        <v>5.0000000000000001E-3</v>
      </c>
      <c r="BA191" s="86">
        <v>13.87163</v>
      </c>
      <c r="BB191" s="95">
        <v>1E-3</v>
      </c>
      <c r="BC191" s="86">
        <v>3.1427999999999998</v>
      </c>
      <c r="BD191" s="95"/>
      <c r="BE191" s="86"/>
      <c r="BF191" s="90"/>
      <c r="BG191" s="86"/>
      <c r="BH191" s="90">
        <v>2</v>
      </c>
      <c r="BI191" s="86">
        <v>2.62</v>
      </c>
      <c r="BJ191" s="95"/>
      <c r="BK191" s="86"/>
      <c r="BL191" s="90"/>
      <c r="BM191" s="86"/>
      <c r="BN191" s="90"/>
      <c r="BO191" s="86"/>
      <c r="BP191" s="98">
        <f t="shared" si="13"/>
        <v>7.7140299999999993</v>
      </c>
      <c r="BQ191" s="99">
        <f t="shared" si="14"/>
        <v>19.634430000000002</v>
      </c>
      <c r="BR191" s="100">
        <f t="shared" si="15"/>
        <v>0</v>
      </c>
      <c r="BS191" s="101">
        <f t="shared" si="16"/>
        <v>27.348460000000003</v>
      </c>
      <c r="BU191" s="11">
        <f t="shared" si="17"/>
        <v>173.74110000000002</v>
      </c>
    </row>
    <row r="192" spans="1:73" ht="18.75" customHeight="1" x14ac:dyDescent="0.3">
      <c r="A192" s="58">
        <f t="shared" si="18"/>
        <v>183</v>
      </c>
      <c r="B192" s="63" t="s">
        <v>206</v>
      </c>
      <c r="C192" s="193">
        <v>194.17349999999999</v>
      </c>
      <c r="D192" s="194">
        <v>210.6302</v>
      </c>
      <c r="E192" s="85"/>
      <c r="F192" s="86"/>
      <c r="G192" s="87"/>
      <c r="H192" s="85"/>
      <c r="I192" s="86"/>
      <c r="J192" s="85"/>
      <c r="K192" s="88"/>
      <c r="L192" s="86"/>
      <c r="M192" s="89"/>
      <c r="N192" s="86"/>
      <c r="O192" s="85"/>
      <c r="P192" s="86"/>
      <c r="Q192" s="90"/>
      <c r="R192" s="86"/>
      <c r="S192" s="85"/>
      <c r="T192" s="88"/>
      <c r="U192" s="86"/>
      <c r="V192" s="85"/>
      <c r="W192" s="86"/>
      <c r="X192" s="85"/>
      <c r="Y192" s="86"/>
      <c r="Z192" s="85"/>
      <c r="AA192" s="91"/>
      <c r="AB192" s="85"/>
      <c r="AC192" s="86"/>
      <c r="AD192" s="85"/>
      <c r="AE192" s="86"/>
      <c r="AF192" s="92"/>
      <c r="AG192" s="86"/>
      <c r="AH192" s="92"/>
      <c r="AI192" s="86"/>
      <c r="AJ192" s="93"/>
      <c r="AK192" s="94"/>
      <c r="AL192" s="95"/>
      <c r="AM192" s="96"/>
      <c r="AN192" s="96"/>
      <c r="AO192" s="92"/>
      <c r="AP192" s="86"/>
      <c r="AQ192" s="96"/>
      <c r="AR192" s="95"/>
      <c r="AS192" s="86"/>
      <c r="AT192" s="88"/>
      <c r="AU192" s="86"/>
      <c r="AV192" s="97"/>
      <c r="AW192" s="96">
        <v>22.038999999999998</v>
      </c>
      <c r="AX192" s="89"/>
      <c r="AY192" s="86"/>
      <c r="AZ192" s="95"/>
      <c r="BA192" s="86"/>
      <c r="BB192" s="95"/>
      <c r="BC192" s="86"/>
      <c r="BD192" s="95"/>
      <c r="BE192" s="86"/>
      <c r="BF192" s="90"/>
      <c r="BG192" s="86"/>
      <c r="BH192" s="90">
        <v>1</v>
      </c>
      <c r="BI192" s="86">
        <v>0.97299999999999998</v>
      </c>
      <c r="BJ192" s="95"/>
      <c r="BK192" s="86"/>
      <c r="BL192" s="90"/>
      <c r="BM192" s="86"/>
      <c r="BN192" s="90"/>
      <c r="BO192" s="86"/>
      <c r="BP192" s="98">
        <f t="shared" si="13"/>
        <v>22.038999999999998</v>
      </c>
      <c r="BQ192" s="99">
        <f t="shared" si="14"/>
        <v>0.97299999999999998</v>
      </c>
      <c r="BR192" s="100">
        <f t="shared" si="15"/>
        <v>0</v>
      </c>
      <c r="BS192" s="101">
        <f t="shared" si="16"/>
        <v>23.011999999999997</v>
      </c>
      <c r="BU192" s="11">
        <f t="shared" si="17"/>
        <v>187.6182</v>
      </c>
    </row>
    <row r="193" spans="1:73" ht="18.75" customHeight="1" x14ac:dyDescent="0.3">
      <c r="A193" s="58">
        <f t="shared" si="18"/>
        <v>184</v>
      </c>
      <c r="B193" s="63" t="s">
        <v>207</v>
      </c>
      <c r="C193" s="193">
        <v>40.420319999999997</v>
      </c>
      <c r="D193" s="194">
        <v>40.998220000000003</v>
      </c>
      <c r="E193" s="85"/>
      <c r="F193" s="86"/>
      <c r="G193" s="87"/>
      <c r="H193" s="85"/>
      <c r="I193" s="86"/>
      <c r="J193" s="85"/>
      <c r="K193" s="88"/>
      <c r="L193" s="86"/>
      <c r="M193" s="89"/>
      <c r="N193" s="86"/>
      <c r="O193" s="85"/>
      <c r="P193" s="86"/>
      <c r="Q193" s="90"/>
      <c r="R193" s="86"/>
      <c r="S193" s="85">
        <v>3.4000000000000002E-2</v>
      </c>
      <c r="T193" s="88">
        <v>1</v>
      </c>
      <c r="U193" s="86">
        <v>98.187560000000005</v>
      </c>
      <c r="V193" s="85"/>
      <c r="W193" s="86"/>
      <c r="X193" s="85"/>
      <c r="Y193" s="86"/>
      <c r="Z193" s="85"/>
      <c r="AA193" s="91"/>
      <c r="AB193" s="85"/>
      <c r="AC193" s="86"/>
      <c r="AD193" s="85"/>
      <c r="AE193" s="86"/>
      <c r="AF193" s="92"/>
      <c r="AG193" s="86"/>
      <c r="AH193" s="92"/>
      <c r="AI193" s="86"/>
      <c r="AJ193" s="93"/>
      <c r="AK193" s="94"/>
      <c r="AL193" s="95"/>
      <c r="AM193" s="96"/>
      <c r="AN193" s="96"/>
      <c r="AO193" s="92"/>
      <c r="AP193" s="86"/>
      <c r="AQ193" s="96"/>
      <c r="AR193" s="95"/>
      <c r="AS193" s="86"/>
      <c r="AT193" s="88"/>
      <c r="AU193" s="86"/>
      <c r="AV193" s="97"/>
      <c r="AW193" s="96">
        <v>0.59299999999999997</v>
      </c>
      <c r="AX193" s="89"/>
      <c r="AY193" s="86"/>
      <c r="AZ193" s="95"/>
      <c r="BA193" s="86"/>
      <c r="BB193" s="95"/>
      <c r="BC193" s="86"/>
      <c r="BD193" s="95"/>
      <c r="BE193" s="86"/>
      <c r="BF193" s="90"/>
      <c r="BG193" s="86"/>
      <c r="BH193" s="90"/>
      <c r="BI193" s="86"/>
      <c r="BJ193" s="95"/>
      <c r="BK193" s="86"/>
      <c r="BL193" s="90"/>
      <c r="BM193" s="86"/>
      <c r="BN193" s="90"/>
      <c r="BO193" s="86"/>
      <c r="BP193" s="98">
        <f t="shared" si="13"/>
        <v>98.780560000000008</v>
      </c>
      <c r="BQ193" s="99">
        <f t="shared" si="14"/>
        <v>0</v>
      </c>
      <c r="BR193" s="100">
        <f t="shared" si="15"/>
        <v>0</v>
      </c>
      <c r="BS193" s="101">
        <f t="shared" si="16"/>
        <v>98.780560000000008</v>
      </c>
      <c r="BU193" s="11">
        <f t="shared" si="17"/>
        <v>-57.782340000000005</v>
      </c>
    </row>
    <row r="194" spans="1:73" ht="18.75" customHeight="1" x14ac:dyDescent="0.3">
      <c r="A194" s="58">
        <f t="shared" si="18"/>
        <v>185</v>
      </c>
      <c r="B194" s="63" t="s">
        <v>208</v>
      </c>
      <c r="C194" s="193">
        <v>182.66273999999999</v>
      </c>
      <c r="D194" s="194">
        <v>176.51477</v>
      </c>
      <c r="E194" s="85"/>
      <c r="F194" s="86"/>
      <c r="G194" s="87"/>
      <c r="H194" s="85"/>
      <c r="I194" s="86"/>
      <c r="J194" s="85">
        <v>1.2E-2</v>
      </c>
      <c r="K194" s="88">
        <v>6</v>
      </c>
      <c r="L194" s="86">
        <v>22.408249999999999</v>
      </c>
      <c r="M194" s="89">
        <v>0.02</v>
      </c>
      <c r="N194" s="86">
        <v>38.219479999999997</v>
      </c>
      <c r="O194" s="85"/>
      <c r="P194" s="86"/>
      <c r="Q194" s="90"/>
      <c r="R194" s="86"/>
      <c r="S194" s="85">
        <v>0.26119999999999999</v>
      </c>
      <c r="T194" s="88">
        <v>3</v>
      </c>
      <c r="U194" s="86">
        <v>404.02197999999999</v>
      </c>
      <c r="V194" s="85"/>
      <c r="W194" s="86"/>
      <c r="X194" s="85">
        <v>2.9000000000000001E-2</v>
      </c>
      <c r="Y194" s="86">
        <v>39.761110000000002</v>
      </c>
      <c r="Z194" s="85"/>
      <c r="AA194" s="91"/>
      <c r="AB194" s="85"/>
      <c r="AC194" s="86"/>
      <c r="AD194" s="85"/>
      <c r="AE194" s="86"/>
      <c r="AF194" s="92">
        <v>3</v>
      </c>
      <c r="AG194" s="86">
        <v>8.5746900000000004</v>
      </c>
      <c r="AH194" s="92"/>
      <c r="AI194" s="86"/>
      <c r="AJ194" s="93">
        <v>3</v>
      </c>
      <c r="AK194" s="94">
        <v>7.6843599999999999</v>
      </c>
      <c r="AL194" s="95"/>
      <c r="AM194" s="96"/>
      <c r="AN194" s="96"/>
      <c r="AO194" s="92"/>
      <c r="AP194" s="86"/>
      <c r="AQ194" s="96"/>
      <c r="AR194" s="95"/>
      <c r="AS194" s="86"/>
      <c r="AT194" s="88"/>
      <c r="AU194" s="86"/>
      <c r="AV194" s="97"/>
      <c r="AW194" s="96">
        <v>20.706</v>
      </c>
      <c r="AX194" s="89"/>
      <c r="AY194" s="86"/>
      <c r="AZ194" s="95">
        <v>5.4999999999999997E-3</v>
      </c>
      <c r="BA194" s="86">
        <v>15.200810000000001</v>
      </c>
      <c r="BB194" s="95">
        <v>2.35E-2</v>
      </c>
      <c r="BC194" s="86">
        <v>62.968000000000004</v>
      </c>
      <c r="BD194" s="95">
        <v>3.0000000000000001E-3</v>
      </c>
      <c r="BE194" s="86">
        <v>6.7409999999999997</v>
      </c>
      <c r="BF194" s="90"/>
      <c r="BG194" s="86"/>
      <c r="BH194" s="90">
        <v>2</v>
      </c>
      <c r="BI194" s="86">
        <v>2.0089999999999999</v>
      </c>
      <c r="BJ194" s="95"/>
      <c r="BK194" s="86"/>
      <c r="BL194" s="90">
        <v>23</v>
      </c>
      <c r="BM194" s="86">
        <v>8.2420000000000009</v>
      </c>
      <c r="BN194" s="90">
        <v>2</v>
      </c>
      <c r="BO194" s="86">
        <v>10.038060000000002</v>
      </c>
      <c r="BP194" s="98">
        <f t="shared" si="13"/>
        <v>541.37586999999996</v>
      </c>
      <c r="BQ194" s="99">
        <f t="shared" si="14"/>
        <v>86.918810000000008</v>
      </c>
      <c r="BR194" s="100">
        <f t="shared" si="15"/>
        <v>18.280060000000002</v>
      </c>
      <c r="BS194" s="101">
        <f t="shared" si="16"/>
        <v>646.57474000000002</v>
      </c>
      <c r="BU194" s="11">
        <f t="shared" si="17"/>
        <v>-470.05997000000002</v>
      </c>
    </row>
    <row r="195" spans="1:73" ht="18.75" customHeight="1" x14ac:dyDescent="0.3">
      <c r="A195" s="58">
        <f t="shared" si="18"/>
        <v>186</v>
      </c>
      <c r="B195" s="63" t="s">
        <v>209</v>
      </c>
      <c r="C195" s="193">
        <v>173.15273999999999</v>
      </c>
      <c r="D195" s="194">
        <v>171.82809</v>
      </c>
      <c r="E195" s="85"/>
      <c r="F195" s="86"/>
      <c r="G195" s="87"/>
      <c r="H195" s="85"/>
      <c r="I195" s="86"/>
      <c r="J195" s="85"/>
      <c r="K195" s="88"/>
      <c r="L195" s="86"/>
      <c r="M195" s="89"/>
      <c r="N195" s="86"/>
      <c r="O195" s="85"/>
      <c r="P195" s="86"/>
      <c r="Q195" s="90"/>
      <c r="R195" s="86"/>
      <c r="S195" s="85"/>
      <c r="T195" s="88"/>
      <c r="U195" s="86"/>
      <c r="V195" s="85"/>
      <c r="W195" s="86"/>
      <c r="X195" s="85"/>
      <c r="Y195" s="86"/>
      <c r="Z195" s="85"/>
      <c r="AA195" s="91"/>
      <c r="AB195" s="85"/>
      <c r="AC195" s="86"/>
      <c r="AD195" s="85"/>
      <c r="AE195" s="86"/>
      <c r="AF195" s="92">
        <v>1</v>
      </c>
      <c r="AG195" s="86">
        <v>3.1927699999999999</v>
      </c>
      <c r="AH195" s="92"/>
      <c r="AI195" s="86"/>
      <c r="AJ195" s="93"/>
      <c r="AK195" s="94"/>
      <c r="AL195" s="95"/>
      <c r="AM195" s="96"/>
      <c r="AN195" s="96"/>
      <c r="AO195" s="92"/>
      <c r="AP195" s="86"/>
      <c r="AQ195" s="96"/>
      <c r="AR195" s="95"/>
      <c r="AS195" s="86"/>
      <c r="AT195" s="88"/>
      <c r="AU195" s="86"/>
      <c r="AV195" s="97"/>
      <c r="AW195" s="96">
        <v>6.1840000000000002</v>
      </c>
      <c r="AX195" s="89"/>
      <c r="AY195" s="86"/>
      <c r="AZ195" s="95"/>
      <c r="BA195" s="86"/>
      <c r="BB195" s="95">
        <v>5.0000000000000001E-4</v>
      </c>
      <c r="BC195" s="86">
        <v>0.95899999999999996</v>
      </c>
      <c r="BD195" s="95"/>
      <c r="BE195" s="86"/>
      <c r="BF195" s="90"/>
      <c r="BG195" s="86"/>
      <c r="BH195" s="90"/>
      <c r="BI195" s="86"/>
      <c r="BJ195" s="95"/>
      <c r="BK195" s="86"/>
      <c r="BL195" s="90"/>
      <c r="BM195" s="86"/>
      <c r="BN195" s="90"/>
      <c r="BO195" s="86"/>
      <c r="BP195" s="98">
        <f t="shared" si="13"/>
        <v>9.3767700000000005</v>
      </c>
      <c r="BQ195" s="99">
        <f t="shared" si="14"/>
        <v>0.95899999999999996</v>
      </c>
      <c r="BR195" s="100">
        <f t="shared" si="15"/>
        <v>0</v>
      </c>
      <c r="BS195" s="101">
        <f t="shared" si="16"/>
        <v>10.33577</v>
      </c>
      <c r="BU195" s="11">
        <f t="shared" si="17"/>
        <v>161.49232000000001</v>
      </c>
    </row>
    <row r="196" spans="1:73" ht="18" customHeight="1" x14ac:dyDescent="0.3">
      <c r="A196" s="58">
        <f t="shared" si="18"/>
        <v>187</v>
      </c>
      <c r="B196" s="63" t="s">
        <v>210</v>
      </c>
      <c r="C196" s="193">
        <v>212.86857000000001</v>
      </c>
      <c r="D196" s="194">
        <v>186.05025000000001</v>
      </c>
      <c r="E196" s="85"/>
      <c r="F196" s="86"/>
      <c r="G196" s="87"/>
      <c r="H196" s="85">
        <v>0.158</v>
      </c>
      <c r="I196" s="86">
        <v>75.695840000000004</v>
      </c>
      <c r="J196" s="85"/>
      <c r="K196" s="88"/>
      <c r="L196" s="86"/>
      <c r="M196" s="89">
        <v>2E-3</v>
      </c>
      <c r="N196" s="86">
        <v>24.592269999999999</v>
      </c>
      <c r="O196" s="85"/>
      <c r="P196" s="86"/>
      <c r="Q196" s="90"/>
      <c r="R196" s="86"/>
      <c r="S196" s="85">
        <v>0.438</v>
      </c>
      <c r="T196" s="88">
        <v>4</v>
      </c>
      <c r="U196" s="86">
        <v>667.18481999999995</v>
      </c>
      <c r="V196" s="85"/>
      <c r="W196" s="86"/>
      <c r="X196" s="85"/>
      <c r="Y196" s="86"/>
      <c r="Z196" s="85">
        <v>1</v>
      </c>
      <c r="AA196" s="91">
        <v>1.0458099999999999</v>
      </c>
      <c r="AB196" s="85"/>
      <c r="AC196" s="86"/>
      <c r="AD196" s="85"/>
      <c r="AE196" s="86"/>
      <c r="AF196" s="92">
        <v>1</v>
      </c>
      <c r="AG196" s="86">
        <v>3.1947700000000001</v>
      </c>
      <c r="AH196" s="92"/>
      <c r="AI196" s="86"/>
      <c r="AJ196" s="93">
        <v>16</v>
      </c>
      <c r="AK196" s="94">
        <v>564.08000000000004</v>
      </c>
      <c r="AL196" s="95"/>
      <c r="AM196" s="96"/>
      <c r="AN196" s="96"/>
      <c r="AO196" s="92"/>
      <c r="AP196" s="86"/>
      <c r="AQ196" s="96"/>
      <c r="AR196" s="95"/>
      <c r="AS196" s="86"/>
      <c r="AT196" s="88">
        <v>8</v>
      </c>
      <c r="AU196" s="86">
        <v>4.9995200000000004</v>
      </c>
      <c r="AV196" s="97"/>
      <c r="AW196" s="96">
        <v>9.5630000000000006</v>
      </c>
      <c r="AX196" s="89"/>
      <c r="AY196" s="86"/>
      <c r="AZ196" s="95"/>
      <c r="BA196" s="86"/>
      <c r="BB196" s="95"/>
      <c r="BC196" s="86"/>
      <c r="BD196" s="95"/>
      <c r="BE196" s="86"/>
      <c r="BF196" s="90"/>
      <c r="BG196" s="86"/>
      <c r="BH196" s="90">
        <v>1</v>
      </c>
      <c r="BI196" s="86">
        <v>1.276</v>
      </c>
      <c r="BJ196" s="95"/>
      <c r="BK196" s="86"/>
      <c r="BL196" s="90"/>
      <c r="BM196" s="86"/>
      <c r="BN196" s="90">
        <v>1</v>
      </c>
      <c r="BO196" s="86">
        <v>4.5374699999999999</v>
      </c>
      <c r="BP196" s="98">
        <f t="shared" si="13"/>
        <v>1350.3560300000001</v>
      </c>
      <c r="BQ196" s="99">
        <f t="shared" si="14"/>
        <v>1.276</v>
      </c>
      <c r="BR196" s="100">
        <f t="shared" si="15"/>
        <v>4.5374699999999999</v>
      </c>
      <c r="BS196" s="101">
        <f t="shared" si="16"/>
        <v>1356.1695000000002</v>
      </c>
      <c r="BU196" s="11">
        <f t="shared" si="17"/>
        <v>-1170.1192500000002</v>
      </c>
    </row>
    <row r="197" spans="1:73" ht="18.75" customHeight="1" x14ac:dyDescent="0.3">
      <c r="A197" s="58">
        <f t="shared" si="18"/>
        <v>188</v>
      </c>
      <c r="B197" s="63" t="s">
        <v>211</v>
      </c>
      <c r="C197" s="193">
        <v>155.69511000000003</v>
      </c>
      <c r="D197" s="194">
        <v>157.15284999999997</v>
      </c>
      <c r="E197" s="85"/>
      <c r="F197" s="86"/>
      <c r="G197" s="87"/>
      <c r="H197" s="85"/>
      <c r="I197" s="86"/>
      <c r="J197" s="85"/>
      <c r="K197" s="88"/>
      <c r="L197" s="86"/>
      <c r="M197" s="89"/>
      <c r="N197" s="86"/>
      <c r="O197" s="85"/>
      <c r="P197" s="86"/>
      <c r="Q197" s="90"/>
      <c r="R197" s="86"/>
      <c r="S197" s="85"/>
      <c r="T197" s="88"/>
      <c r="U197" s="86"/>
      <c r="V197" s="85"/>
      <c r="W197" s="86"/>
      <c r="X197" s="85"/>
      <c r="Y197" s="86"/>
      <c r="Z197" s="85"/>
      <c r="AA197" s="91"/>
      <c r="AB197" s="85"/>
      <c r="AC197" s="86"/>
      <c r="AD197" s="85"/>
      <c r="AE197" s="86"/>
      <c r="AF197" s="92">
        <v>2</v>
      </c>
      <c r="AG197" s="86">
        <v>3.76017</v>
      </c>
      <c r="AH197" s="92"/>
      <c r="AI197" s="86"/>
      <c r="AJ197" s="93"/>
      <c r="AK197" s="94"/>
      <c r="AL197" s="95"/>
      <c r="AM197" s="96"/>
      <c r="AN197" s="96"/>
      <c r="AO197" s="92"/>
      <c r="AP197" s="86"/>
      <c r="AQ197" s="96"/>
      <c r="AR197" s="95"/>
      <c r="AS197" s="86"/>
      <c r="AT197" s="88"/>
      <c r="AU197" s="86"/>
      <c r="AV197" s="97"/>
      <c r="AW197" s="96">
        <v>10.417</v>
      </c>
      <c r="AX197" s="89"/>
      <c r="AY197" s="86"/>
      <c r="AZ197" s="95"/>
      <c r="BA197" s="86"/>
      <c r="BB197" s="95"/>
      <c r="BC197" s="86"/>
      <c r="BD197" s="95"/>
      <c r="BE197" s="86"/>
      <c r="BF197" s="90"/>
      <c r="BG197" s="86"/>
      <c r="BH197" s="90">
        <v>1</v>
      </c>
      <c r="BI197" s="86">
        <v>0.92400000000000004</v>
      </c>
      <c r="BJ197" s="95"/>
      <c r="BK197" s="86"/>
      <c r="BL197" s="90">
        <v>4</v>
      </c>
      <c r="BM197" s="86">
        <v>3.5200000000000005</v>
      </c>
      <c r="BN197" s="90"/>
      <c r="BO197" s="86"/>
      <c r="BP197" s="98">
        <f t="shared" si="13"/>
        <v>14.17717</v>
      </c>
      <c r="BQ197" s="99">
        <f t="shared" si="14"/>
        <v>0.92400000000000004</v>
      </c>
      <c r="BR197" s="100">
        <f t="shared" si="15"/>
        <v>3.5200000000000005</v>
      </c>
      <c r="BS197" s="101">
        <f t="shared" si="16"/>
        <v>18.621169999999999</v>
      </c>
      <c r="BU197" s="11">
        <f t="shared" si="17"/>
        <v>138.53167999999997</v>
      </c>
    </row>
    <row r="198" spans="1:73" ht="18.75" customHeight="1" x14ac:dyDescent="0.3">
      <c r="A198" s="58">
        <f t="shared" si="18"/>
        <v>189</v>
      </c>
      <c r="B198" s="63" t="s">
        <v>212</v>
      </c>
      <c r="C198" s="193">
        <v>211.23642000000001</v>
      </c>
      <c r="D198" s="194">
        <v>208.65316999999999</v>
      </c>
      <c r="E198" s="85"/>
      <c r="F198" s="86"/>
      <c r="G198" s="87"/>
      <c r="H198" s="85"/>
      <c r="I198" s="86"/>
      <c r="J198" s="85"/>
      <c r="K198" s="88"/>
      <c r="L198" s="86"/>
      <c r="M198" s="89"/>
      <c r="N198" s="86"/>
      <c r="O198" s="85">
        <v>0.02</v>
      </c>
      <c r="P198" s="86">
        <v>10.66351</v>
      </c>
      <c r="Q198" s="90"/>
      <c r="R198" s="86"/>
      <c r="S198" s="85"/>
      <c r="T198" s="88"/>
      <c r="U198" s="86"/>
      <c r="V198" s="85"/>
      <c r="W198" s="86"/>
      <c r="X198" s="85"/>
      <c r="Y198" s="86"/>
      <c r="Z198" s="85"/>
      <c r="AA198" s="91"/>
      <c r="AB198" s="85"/>
      <c r="AC198" s="86"/>
      <c r="AD198" s="85"/>
      <c r="AE198" s="86"/>
      <c r="AF198" s="92">
        <v>1</v>
      </c>
      <c r="AG198" s="86">
        <v>17.802630000000001</v>
      </c>
      <c r="AH198" s="92"/>
      <c r="AI198" s="86"/>
      <c r="AJ198" s="93"/>
      <c r="AK198" s="94"/>
      <c r="AL198" s="95"/>
      <c r="AM198" s="96"/>
      <c r="AN198" s="96"/>
      <c r="AO198" s="92"/>
      <c r="AP198" s="86"/>
      <c r="AQ198" s="96"/>
      <c r="AR198" s="95"/>
      <c r="AS198" s="86"/>
      <c r="AT198" s="88"/>
      <c r="AU198" s="86"/>
      <c r="AV198" s="97"/>
      <c r="AW198" s="96">
        <v>57.699000000000005</v>
      </c>
      <c r="AX198" s="89"/>
      <c r="AY198" s="86"/>
      <c r="AZ198" s="95"/>
      <c r="BA198" s="86"/>
      <c r="BB198" s="95">
        <v>1E-3</v>
      </c>
      <c r="BC198" s="86">
        <v>1.609</v>
      </c>
      <c r="BD198" s="95"/>
      <c r="BE198" s="86"/>
      <c r="BF198" s="90"/>
      <c r="BG198" s="86"/>
      <c r="BH198" s="90">
        <v>3</v>
      </c>
      <c r="BI198" s="86">
        <v>5.5979999999999999</v>
      </c>
      <c r="BJ198" s="95"/>
      <c r="BK198" s="86"/>
      <c r="BL198" s="90"/>
      <c r="BM198" s="86"/>
      <c r="BN198" s="90"/>
      <c r="BO198" s="86"/>
      <c r="BP198" s="98">
        <f t="shared" si="13"/>
        <v>86.165140000000008</v>
      </c>
      <c r="BQ198" s="99">
        <f t="shared" si="14"/>
        <v>7.2069999999999999</v>
      </c>
      <c r="BR198" s="100">
        <f t="shared" si="15"/>
        <v>0</v>
      </c>
      <c r="BS198" s="101">
        <f t="shared" si="16"/>
        <v>93.372140000000002</v>
      </c>
      <c r="BU198" s="11">
        <f t="shared" si="17"/>
        <v>115.28102999999999</v>
      </c>
    </row>
    <row r="199" spans="1:73" ht="18.75" customHeight="1" x14ac:dyDescent="0.3">
      <c r="A199" s="58">
        <f t="shared" si="18"/>
        <v>190</v>
      </c>
      <c r="B199" s="63" t="s">
        <v>213</v>
      </c>
      <c r="C199" s="193">
        <v>443.91336000000001</v>
      </c>
      <c r="D199" s="194">
        <v>423.71173000000005</v>
      </c>
      <c r="E199" s="85"/>
      <c r="F199" s="86"/>
      <c r="G199" s="87"/>
      <c r="H199" s="85"/>
      <c r="I199" s="86"/>
      <c r="J199" s="85"/>
      <c r="K199" s="88"/>
      <c r="L199" s="86"/>
      <c r="M199" s="89"/>
      <c r="N199" s="86"/>
      <c r="O199" s="85">
        <v>5.0000000000000001E-3</v>
      </c>
      <c r="P199" s="86">
        <v>1.7251043884892088</v>
      </c>
      <c r="Q199" s="90"/>
      <c r="R199" s="86"/>
      <c r="S199" s="85"/>
      <c r="T199" s="88"/>
      <c r="U199" s="86"/>
      <c r="V199" s="85"/>
      <c r="W199" s="86"/>
      <c r="X199" s="85"/>
      <c r="Y199" s="86"/>
      <c r="Z199" s="85">
        <v>3</v>
      </c>
      <c r="AA199" s="91">
        <v>2.202</v>
      </c>
      <c r="AB199" s="85"/>
      <c r="AC199" s="86"/>
      <c r="AD199" s="85"/>
      <c r="AE199" s="86"/>
      <c r="AF199" s="92"/>
      <c r="AG199" s="86"/>
      <c r="AH199" s="92"/>
      <c r="AI199" s="86"/>
      <c r="AJ199" s="93">
        <v>64</v>
      </c>
      <c r="AK199" s="94">
        <v>1021.28</v>
      </c>
      <c r="AL199" s="95"/>
      <c r="AM199" s="96"/>
      <c r="AN199" s="96"/>
      <c r="AO199" s="92"/>
      <c r="AP199" s="86"/>
      <c r="AQ199" s="96"/>
      <c r="AR199" s="95"/>
      <c r="AS199" s="86"/>
      <c r="AT199" s="88"/>
      <c r="AU199" s="86"/>
      <c r="AV199" s="97"/>
      <c r="AW199" s="96">
        <v>23.635999999999999</v>
      </c>
      <c r="AX199" s="89"/>
      <c r="AY199" s="86"/>
      <c r="AZ199" s="95">
        <v>5.4999999999999997E-3</v>
      </c>
      <c r="BA199" s="86">
        <v>11.40226</v>
      </c>
      <c r="BB199" s="95"/>
      <c r="BC199" s="86"/>
      <c r="BD199" s="95">
        <v>2E-3</v>
      </c>
      <c r="BE199" s="86">
        <v>4.5069699999999999</v>
      </c>
      <c r="BF199" s="90"/>
      <c r="BG199" s="86"/>
      <c r="BH199" s="90">
        <v>6</v>
      </c>
      <c r="BI199" s="86">
        <v>13.141999999999999</v>
      </c>
      <c r="BJ199" s="95"/>
      <c r="BK199" s="86"/>
      <c r="BL199" s="90">
        <v>1</v>
      </c>
      <c r="BM199" s="86">
        <v>7.6079999999999997</v>
      </c>
      <c r="BN199" s="90">
        <v>1</v>
      </c>
      <c r="BO199" s="86">
        <v>8.0751000000000008</v>
      </c>
      <c r="BP199" s="98">
        <f t="shared" si="13"/>
        <v>1048.8431043884891</v>
      </c>
      <c r="BQ199" s="99">
        <f t="shared" si="14"/>
        <v>29.05123</v>
      </c>
      <c r="BR199" s="100">
        <f t="shared" si="15"/>
        <v>15.6831</v>
      </c>
      <c r="BS199" s="101">
        <f t="shared" si="16"/>
        <v>1093.5774343884891</v>
      </c>
      <c r="BU199" s="11">
        <f t="shared" si="17"/>
        <v>-669.86570438848912</v>
      </c>
    </row>
    <row r="200" spans="1:73" ht="18.75" customHeight="1" x14ac:dyDescent="0.3">
      <c r="A200" s="58">
        <f t="shared" si="18"/>
        <v>191</v>
      </c>
      <c r="B200" s="63" t="s">
        <v>214</v>
      </c>
      <c r="C200" s="193">
        <v>205.15959000000001</v>
      </c>
      <c r="D200" s="194">
        <v>203.54265000000004</v>
      </c>
      <c r="E200" s="85"/>
      <c r="F200" s="86"/>
      <c r="G200" s="87"/>
      <c r="H200" s="85"/>
      <c r="I200" s="86"/>
      <c r="J200" s="85"/>
      <c r="K200" s="88"/>
      <c r="L200" s="86"/>
      <c r="M200" s="89">
        <v>0.01</v>
      </c>
      <c r="N200" s="86">
        <v>9.0504700000000007</v>
      </c>
      <c r="O200" s="85"/>
      <c r="P200" s="86"/>
      <c r="Q200" s="90"/>
      <c r="R200" s="86"/>
      <c r="S200" s="85"/>
      <c r="T200" s="88"/>
      <c r="U200" s="86"/>
      <c r="V200" s="85"/>
      <c r="W200" s="86"/>
      <c r="X200" s="85"/>
      <c r="Y200" s="86"/>
      <c r="Z200" s="85"/>
      <c r="AA200" s="91"/>
      <c r="AB200" s="85"/>
      <c r="AC200" s="86"/>
      <c r="AD200" s="85"/>
      <c r="AE200" s="86"/>
      <c r="AF200" s="92"/>
      <c r="AG200" s="86"/>
      <c r="AH200" s="92"/>
      <c r="AI200" s="86"/>
      <c r="AJ200" s="93"/>
      <c r="AK200" s="94"/>
      <c r="AL200" s="95"/>
      <c r="AM200" s="96"/>
      <c r="AN200" s="96"/>
      <c r="AO200" s="92"/>
      <c r="AP200" s="86"/>
      <c r="AQ200" s="96"/>
      <c r="AR200" s="95"/>
      <c r="AS200" s="86"/>
      <c r="AT200" s="88"/>
      <c r="AU200" s="86"/>
      <c r="AV200" s="97"/>
      <c r="AW200" s="96">
        <v>15.868</v>
      </c>
      <c r="AX200" s="89"/>
      <c r="AY200" s="86"/>
      <c r="AZ200" s="95">
        <v>1.1599999999999999E-2</v>
      </c>
      <c r="BA200" s="86">
        <v>34.515079999999998</v>
      </c>
      <c r="BB200" s="95"/>
      <c r="BC200" s="86"/>
      <c r="BD200" s="95"/>
      <c r="BE200" s="86"/>
      <c r="BF200" s="90"/>
      <c r="BG200" s="86"/>
      <c r="BH200" s="90">
        <v>5</v>
      </c>
      <c r="BI200" s="86">
        <v>7.4740000000000002</v>
      </c>
      <c r="BJ200" s="95"/>
      <c r="BK200" s="86"/>
      <c r="BL200" s="90"/>
      <c r="BM200" s="86"/>
      <c r="BN200" s="90"/>
      <c r="BO200" s="86"/>
      <c r="BP200" s="98">
        <f t="shared" si="13"/>
        <v>24.918469999999999</v>
      </c>
      <c r="BQ200" s="99">
        <f t="shared" si="14"/>
        <v>41.989080000000001</v>
      </c>
      <c r="BR200" s="100">
        <f t="shared" si="15"/>
        <v>0</v>
      </c>
      <c r="BS200" s="101">
        <f t="shared" si="16"/>
        <v>66.907550000000001</v>
      </c>
      <c r="BU200" s="11">
        <f t="shared" si="17"/>
        <v>136.63510000000002</v>
      </c>
    </row>
    <row r="201" spans="1:73" ht="18.75" customHeight="1" x14ac:dyDescent="0.3">
      <c r="A201" s="58">
        <f t="shared" si="18"/>
        <v>192</v>
      </c>
      <c r="B201" s="63" t="s">
        <v>215</v>
      </c>
      <c r="C201" s="193">
        <v>435.59543999999994</v>
      </c>
      <c r="D201" s="194">
        <v>419.00647000000004</v>
      </c>
      <c r="E201" s="85"/>
      <c r="F201" s="86"/>
      <c r="G201" s="87"/>
      <c r="H201" s="85"/>
      <c r="I201" s="86"/>
      <c r="J201" s="85"/>
      <c r="K201" s="88"/>
      <c r="L201" s="86"/>
      <c r="M201" s="89"/>
      <c r="N201" s="86"/>
      <c r="O201" s="85"/>
      <c r="P201" s="86"/>
      <c r="Q201" s="90"/>
      <c r="R201" s="86"/>
      <c r="S201" s="85"/>
      <c r="T201" s="88"/>
      <c r="U201" s="86"/>
      <c r="V201" s="85"/>
      <c r="W201" s="86"/>
      <c r="X201" s="85"/>
      <c r="Y201" s="86"/>
      <c r="Z201" s="85"/>
      <c r="AA201" s="91"/>
      <c r="AB201" s="85"/>
      <c r="AC201" s="86"/>
      <c r="AD201" s="85"/>
      <c r="AE201" s="86"/>
      <c r="AF201" s="92">
        <v>1</v>
      </c>
      <c r="AG201" s="86">
        <v>0.80981000000000003</v>
      </c>
      <c r="AH201" s="92"/>
      <c r="AI201" s="86"/>
      <c r="AJ201" s="93"/>
      <c r="AK201" s="94"/>
      <c r="AL201" s="95"/>
      <c r="AM201" s="96"/>
      <c r="AN201" s="96"/>
      <c r="AO201" s="92"/>
      <c r="AP201" s="86"/>
      <c r="AQ201" s="96"/>
      <c r="AR201" s="95"/>
      <c r="AS201" s="86"/>
      <c r="AT201" s="88"/>
      <c r="AU201" s="86"/>
      <c r="AV201" s="97"/>
      <c r="AW201" s="96">
        <v>41.961999999999996</v>
      </c>
      <c r="AX201" s="89"/>
      <c r="AY201" s="86"/>
      <c r="AZ201" s="95">
        <v>6.0000000000000001E-3</v>
      </c>
      <c r="BA201" s="86">
        <v>7.8298100000000002</v>
      </c>
      <c r="BB201" s="95">
        <v>1.5000000000000001E-2</v>
      </c>
      <c r="BC201" s="86">
        <v>34.65963</v>
      </c>
      <c r="BD201" s="95"/>
      <c r="BE201" s="86"/>
      <c r="BF201" s="90">
        <v>6</v>
      </c>
      <c r="BG201" s="86">
        <v>16.51445</v>
      </c>
      <c r="BH201" s="90">
        <v>15</v>
      </c>
      <c r="BI201" s="86">
        <v>17.212</v>
      </c>
      <c r="BJ201" s="95"/>
      <c r="BK201" s="86"/>
      <c r="BL201" s="90">
        <v>3</v>
      </c>
      <c r="BM201" s="86">
        <v>3.806</v>
      </c>
      <c r="BN201" s="90">
        <v>2</v>
      </c>
      <c r="BO201" s="86">
        <v>8.3600700000000003</v>
      </c>
      <c r="BP201" s="98">
        <f t="shared" ref="BP201:BP226" si="19">F201+G201+I201+L201+N201+P201+R201+U201+W201+Y201+AA201+AC201+AE201+AG201+AI201+AK201+AL201+AM201+AN201+AP201+AQ201+AS201+AU201+AW201</f>
        <v>42.771809999999995</v>
      </c>
      <c r="BQ201" s="99">
        <f t="shared" ref="BQ201:BQ226" si="20">AY201+BA201+BC201+BE201+BG201+BI201</f>
        <v>76.215890000000002</v>
      </c>
      <c r="BR201" s="100">
        <f t="shared" ref="BR201:BR226" si="21">BK201+BM201+BO201</f>
        <v>12.166070000000001</v>
      </c>
      <c r="BS201" s="101">
        <f t="shared" ref="BS201:BS226" si="22">BP201+BQ201+BR201+AV201</f>
        <v>131.15376999999998</v>
      </c>
      <c r="BU201" s="11">
        <f t="shared" ref="BU201:BU226" si="23">D201-BS201</f>
        <v>287.85270000000003</v>
      </c>
    </row>
    <row r="202" spans="1:73" ht="18.75" customHeight="1" x14ac:dyDescent="0.3">
      <c r="A202" s="58">
        <f t="shared" ref="A202:A226" si="24">A201+1</f>
        <v>193</v>
      </c>
      <c r="B202" s="63" t="s">
        <v>216</v>
      </c>
      <c r="C202" s="193">
        <v>263.19809999999995</v>
      </c>
      <c r="D202" s="194">
        <v>262.67239000000001</v>
      </c>
      <c r="E202" s="85"/>
      <c r="F202" s="86"/>
      <c r="G202" s="87"/>
      <c r="H202" s="85"/>
      <c r="I202" s="86"/>
      <c r="J202" s="85"/>
      <c r="K202" s="88"/>
      <c r="L202" s="86"/>
      <c r="M202" s="89"/>
      <c r="N202" s="86"/>
      <c r="O202" s="85">
        <v>5.0000000000000001E-3</v>
      </c>
      <c r="P202" s="86">
        <v>8.5664200000000008</v>
      </c>
      <c r="Q202" s="90"/>
      <c r="R202" s="86"/>
      <c r="S202" s="85"/>
      <c r="T202" s="88"/>
      <c r="U202" s="86"/>
      <c r="V202" s="85"/>
      <c r="W202" s="86"/>
      <c r="X202" s="85"/>
      <c r="Y202" s="86"/>
      <c r="Z202" s="85"/>
      <c r="AA202" s="91"/>
      <c r="AB202" s="85"/>
      <c r="AC202" s="86"/>
      <c r="AD202" s="85"/>
      <c r="AE202" s="86"/>
      <c r="AF202" s="92"/>
      <c r="AG202" s="86"/>
      <c r="AH202" s="92"/>
      <c r="AI202" s="86"/>
      <c r="AJ202" s="93">
        <v>1</v>
      </c>
      <c r="AK202" s="94">
        <v>0.20018</v>
      </c>
      <c r="AL202" s="95"/>
      <c r="AM202" s="96"/>
      <c r="AN202" s="96"/>
      <c r="AO202" s="92"/>
      <c r="AP202" s="86"/>
      <c r="AQ202" s="96"/>
      <c r="AR202" s="95"/>
      <c r="AS202" s="86"/>
      <c r="AT202" s="88"/>
      <c r="AU202" s="86"/>
      <c r="AV202" s="97"/>
      <c r="AW202" s="96">
        <v>19.139900000000001</v>
      </c>
      <c r="AX202" s="89"/>
      <c r="AY202" s="86"/>
      <c r="AZ202" s="95">
        <v>6.0000000000000001E-3</v>
      </c>
      <c r="BA202" s="86">
        <v>15.60214</v>
      </c>
      <c r="BB202" s="95">
        <v>8.0000000000000002E-3</v>
      </c>
      <c r="BC202" s="86">
        <v>19.318000000000001</v>
      </c>
      <c r="BD202" s="95">
        <v>3.0000000000000001E-3</v>
      </c>
      <c r="BE202" s="86">
        <v>3.48475</v>
      </c>
      <c r="BF202" s="90"/>
      <c r="BG202" s="86"/>
      <c r="BH202" s="90">
        <v>5</v>
      </c>
      <c r="BI202" s="86">
        <v>6.4580000000000002</v>
      </c>
      <c r="BJ202" s="95"/>
      <c r="BK202" s="86"/>
      <c r="BL202" s="90">
        <v>1</v>
      </c>
      <c r="BM202" s="86">
        <v>1.0129999999999999</v>
      </c>
      <c r="BN202" s="90"/>
      <c r="BO202" s="86"/>
      <c r="BP202" s="98">
        <f t="shared" si="19"/>
        <v>27.906500000000001</v>
      </c>
      <c r="BQ202" s="99">
        <f t="shared" si="20"/>
        <v>44.86289</v>
      </c>
      <c r="BR202" s="100">
        <f t="shared" si="21"/>
        <v>1.0129999999999999</v>
      </c>
      <c r="BS202" s="101">
        <f t="shared" si="22"/>
        <v>73.782390000000007</v>
      </c>
      <c r="BU202" s="11">
        <f t="shared" si="23"/>
        <v>188.89</v>
      </c>
    </row>
    <row r="203" spans="1:73" ht="18.75" customHeight="1" x14ac:dyDescent="0.3">
      <c r="A203" s="58">
        <f t="shared" si="24"/>
        <v>194</v>
      </c>
      <c r="B203" s="63" t="s">
        <v>217</v>
      </c>
      <c r="C203" s="193">
        <v>49.326239999999999</v>
      </c>
      <c r="D203" s="194">
        <v>38.952550000000002</v>
      </c>
      <c r="E203" s="85">
        <v>0.04</v>
      </c>
      <c r="F203" s="86">
        <v>9.3000000000000007</v>
      </c>
      <c r="G203" s="87"/>
      <c r="H203" s="85"/>
      <c r="I203" s="86"/>
      <c r="J203" s="85"/>
      <c r="K203" s="88"/>
      <c r="L203" s="86"/>
      <c r="M203" s="89"/>
      <c r="N203" s="86"/>
      <c r="O203" s="85"/>
      <c r="P203" s="86"/>
      <c r="Q203" s="90"/>
      <c r="R203" s="86"/>
      <c r="S203" s="85"/>
      <c r="T203" s="88"/>
      <c r="U203" s="86"/>
      <c r="V203" s="85"/>
      <c r="W203" s="86"/>
      <c r="X203" s="85"/>
      <c r="Y203" s="86"/>
      <c r="Z203" s="85"/>
      <c r="AA203" s="91"/>
      <c r="AB203" s="85"/>
      <c r="AC203" s="86"/>
      <c r="AD203" s="85"/>
      <c r="AE203" s="86"/>
      <c r="AF203" s="92"/>
      <c r="AG203" s="86"/>
      <c r="AH203" s="92"/>
      <c r="AI203" s="86"/>
      <c r="AJ203" s="93"/>
      <c r="AK203" s="94"/>
      <c r="AL203" s="95"/>
      <c r="AM203" s="96"/>
      <c r="AN203" s="96"/>
      <c r="AO203" s="92">
        <v>1</v>
      </c>
      <c r="AP203" s="86">
        <v>32.886977999999999</v>
      </c>
      <c r="AQ203" s="96"/>
      <c r="AR203" s="95"/>
      <c r="AS203" s="86"/>
      <c r="AT203" s="88"/>
      <c r="AU203" s="86"/>
      <c r="AV203" s="97"/>
      <c r="AW203" s="96">
        <v>26.293999999999997</v>
      </c>
      <c r="AX203" s="89">
        <v>2E-3</v>
      </c>
      <c r="AY203" s="86">
        <v>5.2304500000000003</v>
      </c>
      <c r="AZ203" s="95">
        <v>6.0000000000000001E-3</v>
      </c>
      <c r="BA203" s="86">
        <v>17.444980000000001</v>
      </c>
      <c r="BB203" s="95"/>
      <c r="BC203" s="86"/>
      <c r="BD203" s="95"/>
      <c r="BE203" s="86"/>
      <c r="BF203" s="90"/>
      <c r="BG203" s="86"/>
      <c r="BH203" s="90">
        <v>6</v>
      </c>
      <c r="BI203" s="86">
        <v>5.9779999999999998</v>
      </c>
      <c r="BJ203" s="95">
        <v>5.5E-2</v>
      </c>
      <c r="BK203" s="86">
        <v>14.47467</v>
      </c>
      <c r="BL203" s="90"/>
      <c r="BM203" s="86"/>
      <c r="BN203" s="90"/>
      <c r="BO203" s="86"/>
      <c r="BP203" s="98">
        <f t="shared" si="19"/>
        <v>68.480977999999993</v>
      </c>
      <c r="BQ203" s="99">
        <f t="shared" si="20"/>
        <v>28.65343</v>
      </c>
      <c r="BR203" s="100">
        <f t="shared" si="21"/>
        <v>14.47467</v>
      </c>
      <c r="BS203" s="101">
        <f t="shared" si="22"/>
        <v>111.609078</v>
      </c>
      <c r="BU203" s="11">
        <f t="shared" si="23"/>
        <v>-72.656527999999994</v>
      </c>
    </row>
    <row r="204" spans="1:73" ht="18" customHeight="1" x14ac:dyDescent="0.3">
      <c r="A204" s="58">
        <f t="shared" si="24"/>
        <v>195</v>
      </c>
      <c r="B204" s="63" t="s">
        <v>218</v>
      </c>
      <c r="C204" s="193">
        <v>247.47132000000002</v>
      </c>
      <c r="D204" s="194">
        <v>241.39016999999998</v>
      </c>
      <c r="E204" s="85">
        <v>1.2E-2</v>
      </c>
      <c r="F204" s="86">
        <v>6.6449699999999998</v>
      </c>
      <c r="G204" s="87"/>
      <c r="H204" s="85"/>
      <c r="I204" s="86"/>
      <c r="J204" s="85"/>
      <c r="K204" s="88"/>
      <c r="L204" s="86"/>
      <c r="M204" s="89"/>
      <c r="N204" s="86"/>
      <c r="O204" s="85">
        <v>0.04</v>
      </c>
      <c r="P204" s="86">
        <v>21.963740000000001</v>
      </c>
      <c r="Q204" s="90"/>
      <c r="R204" s="86"/>
      <c r="S204" s="85"/>
      <c r="T204" s="88"/>
      <c r="U204" s="86"/>
      <c r="V204" s="85"/>
      <c r="W204" s="86"/>
      <c r="X204" s="85"/>
      <c r="Y204" s="86"/>
      <c r="Z204" s="85"/>
      <c r="AA204" s="91"/>
      <c r="AB204" s="85"/>
      <c r="AC204" s="86"/>
      <c r="AD204" s="85"/>
      <c r="AE204" s="86"/>
      <c r="AF204" s="92"/>
      <c r="AG204" s="86"/>
      <c r="AH204" s="92"/>
      <c r="AI204" s="86"/>
      <c r="AJ204" s="93"/>
      <c r="AK204" s="94"/>
      <c r="AL204" s="95"/>
      <c r="AM204" s="96"/>
      <c r="AN204" s="96"/>
      <c r="AO204" s="92"/>
      <c r="AP204" s="86"/>
      <c r="AQ204" s="96"/>
      <c r="AR204" s="95"/>
      <c r="AS204" s="86"/>
      <c r="AT204" s="88"/>
      <c r="AU204" s="86"/>
      <c r="AV204" s="97"/>
      <c r="AW204" s="96">
        <v>19.679000000000002</v>
      </c>
      <c r="AX204" s="89"/>
      <c r="AY204" s="86"/>
      <c r="AZ204" s="95"/>
      <c r="BA204" s="86"/>
      <c r="BB204" s="95"/>
      <c r="BC204" s="86"/>
      <c r="BD204" s="95"/>
      <c r="BE204" s="86"/>
      <c r="BF204" s="90">
        <v>1</v>
      </c>
      <c r="BG204" s="86">
        <v>6.6440000000000001</v>
      </c>
      <c r="BH204" s="90">
        <v>8</v>
      </c>
      <c r="BI204" s="86">
        <v>21.789000000000001</v>
      </c>
      <c r="BJ204" s="95"/>
      <c r="BK204" s="86"/>
      <c r="BL204" s="90">
        <v>1</v>
      </c>
      <c r="BM204" s="86">
        <v>0.84699999999999998</v>
      </c>
      <c r="BN204" s="90"/>
      <c r="BO204" s="86"/>
      <c r="BP204" s="98">
        <f t="shared" si="19"/>
        <v>48.287710000000004</v>
      </c>
      <c r="BQ204" s="99">
        <f t="shared" si="20"/>
        <v>28.433</v>
      </c>
      <c r="BR204" s="100">
        <f t="shared" si="21"/>
        <v>0.84699999999999998</v>
      </c>
      <c r="BS204" s="101">
        <f t="shared" si="22"/>
        <v>77.567709999999991</v>
      </c>
      <c r="BU204" s="11">
        <f t="shared" si="23"/>
        <v>163.82245999999998</v>
      </c>
    </row>
    <row r="205" spans="1:73" ht="18.75" customHeight="1" x14ac:dyDescent="0.3">
      <c r="A205" s="58">
        <f t="shared" si="24"/>
        <v>196</v>
      </c>
      <c r="B205" s="63" t="s">
        <v>219</v>
      </c>
      <c r="C205" s="193">
        <v>1357.07366</v>
      </c>
      <c r="D205" s="194">
        <v>1332.0029100000002</v>
      </c>
      <c r="E205" s="85">
        <v>1.3000000000000001E-2</v>
      </c>
      <c r="F205" s="86">
        <v>12.372999999999999</v>
      </c>
      <c r="G205" s="87"/>
      <c r="H205" s="85">
        <v>0.13100000000000001</v>
      </c>
      <c r="I205" s="86">
        <v>259.85530562500003</v>
      </c>
      <c r="J205" s="85"/>
      <c r="K205" s="88"/>
      <c r="L205" s="86"/>
      <c r="M205" s="89">
        <v>2.4E-2</v>
      </c>
      <c r="N205" s="86">
        <v>45.781999999999996</v>
      </c>
      <c r="O205" s="85">
        <v>0.312</v>
      </c>
      <c r="P205" s="86">
        <v>114.56780000000001</v>
      </c>
      <c r="Q205" s="90"/>
      <c r="R205" s="86"/>
      <c r="S205" s="85"/>
      <c r="T205" s="88"/>
      <c r="U205" s="86"/>
      <c r="V205" s="85"/>
      <c r="W205" s="86"/>
      <c r="X205" s="85"/>
      <c r="Y205" s="86"/>
      <c r="Z205" s="85"/>
      <c r="AA205" s="91"/>
      <c r="AB205" s="85"/>
      <c r="AC205" s="86"/>
      <c r="AD205" s="85"/>
      <c r="AE205" s="86"/>
      <c r="AF205" s="92">
        <v>4</v>
      </c>
      <c r="AG205" s="86">
        <v>13.716269999999998</v>
      </c>
      <c r="AH205" s="92"/>
      <c r="AI205" s="86"/>
      <c r="AJ205" s="93"/>
      <c r="AK205" s="94"/>
      <c r="AL205" s="95"/>
      <c r="AM205" s="96"/>
      <c r="AN205" s="96"/>
      <c r="AO205" s="92"/>
      <c r="AP205" s="86"/>
      <c r="AQ205" s="96"/>
      <c r="AR205" s="95"/>
      <c r="AS205" s="86"/>
      <c r="AT205" s="88"/>
      <c r="AU205" s="86"/>
      <c r="AV205" s="97"/>
      <c r="AW205" s="96">
        <v>47.167000000000002</v>
      </c>
      <c r="AX205" s="89">
        <v>2E-3</v>
      </c>
      <c r="AY205" s="86">
        <v>5.6676799999999998</v>
      </c>
      <c r="AZ205" s="95">
        <v>1.2E-2</v>
      </c>
      <c r="BA205" s="86">
        <v>19.11102</v>
      </c>
      <c r="BB205" s="95">
        <v>4.5499999999999999E-2</v>
      </c>
      <c r="BC205" s="86">
        <v>112.8395</v>
      </c>
      <c r="BD205" s="95">
        <v>8.0000000000000002E-3</v>
      </c>
      <c r="BE205" s="86">
        <v>25.391730000000003</v>
      </c>
      <c r="BF205" s="90">
        <v>10</v>
      </c>
      <c r="BG205" s="86">
        <v>37.044179999999997</v>
      </c>
      <c r="BH205" s="90">
        <v>47</v>
      </c>
      <c r="BI205" s="86">
        <v>199.85900000000001</v>
      </c>
      <c r="BJ205" s="95">
        <v>2E-3</v>
      </c>
      <c r="BK205" s="86">
        <v>3.5783499999999999</v>
      </c>
      <c r="BL205" s="90">
        <v>9</v>
      </c>
      <c r="BM205" s="86">
        <v>8.3770000000000007</v>
      </c>
      <c r="BN205" s="90">
        <v>2</v>
      </c>
      <c r="BO205" s="86">
        <v>10.303599999999999</v>
      </c>
      <c r="BP205" s="98">
        <f t="shared" si="19"/>
        <v>493.46137562500007</v>
      </c>
      <c r="BQ205" s="99">
        <f t="shared" si="20"/>
        <v>399.91310999999996</v>
      </c>
      <c r="BR205" s="100">
        <f t="shared" si="21"/>
        <v>22.258949999999999</v>
      </c>
      <c r="BS205" s="101">
        <f t="shared" si="22"/>
        <v>915.63343562500006</v>
      </c>
      <c r="BU205" s="11">
        <f t="shared" si="23"/>
        <v>416.3694743750001</v>
      </c>
    </row>
    <row r="206" spans="1:73" ht="18.75" customHeight="1" x14ac:dyDescent="0.3">
      <c r="A206" s="58">
        <f t="shared" si="24"/>
        <v>197</v>
      </c>
      <c r="B206" s="63" t="s">
        <v>220</v>
      </c>
      <c r="C206" s="193">
        <v>163.51427999999999</v>
      </c>
      <c r="D206" s="194">
        <v>156.58360999999999</v>
      </c>
      <c r="E206" s="85">
        <v>8.0000000000000002E-3</v>
      </c>
      <c r="F206" s="86">
        <v>3.1698300000000001</v>
      </c>
      <c r="G206" s="87"/>
      <c r="H206" s="85">
        <v>6.6830000000000001E-2</v>
      </c>
      <c r="I206" s="86">
        <v>68.845569999999995</v>
      </c>
      <c r="J206" s="85"/>
      <c r="K206" s="88"/>
      <c r="L206" s="86"/>
      <c r="M206" s="89">
        <v>3.0000000000000001E-3</v>
      </c>
      <c r="N206" s="86">
        <v>1.03508</v>
      </c>
      <c r="O206" s="85"/>
      <c r="P206" s="86"/>
      <c r="Q206" s="90"/>
      <c r="R206" s="86"/>
      <c r="S206" s="85">
        <v>0.25679999999999997</v>
      </c>
      <c r="T206" s="88">
        <v>1</v>
      </c>
      <c r="U206" s="86">
        <v>379.81988000000001</v>
      </c>
      <c r="V206" s="85"/>
      <c r="W206" s="86"/>
      <c r="X206" s="85"/>
      <c r="Y206" s="86"/>
      <c r="Z206" s="85"/>
      <c r="AA206" s="91"/>
      <c r="AB206" s="85"/>
      <c r="AC206" s="86"/>
      <c r="AD206" s="85"/>
      <c r="AE206" s="86"/>
      <c r="AF206" s="92"/>
      <c r="AG206" s="86"/>
      <c r="AH206" s="92"/>
      <c r="AI206" s="86"/>
      <c r="AJ206" s="93"/>
      <c r="AK206" s="94"/>
      <c r="AL206" s="95"/>
      <c r="AM206" s="96"/>
      <c r="AN206" s="96"/>
      <c r="AO206" s="92"/>
      <c r="AP206" s="86"/>
      <c r="AQ206" s="96"/>
      <c r="AR206" s="95"/>
      <c r="AS206" s="86"/>
      <c r="AT206" s="88"/>
      <c r="AU206" s="86"/>
      <c r="AV206" s="97"/>
      <c r="AW206" s="96">
        <v>32.061</v>
      </c>
      <c r="AX206" s="89"/>
      <c r="AY206" s="86"/>
      <c r="AZ206" s="95"/>
      <c r="BA206" s="86"/>
      <c r="BB206" s="95"/>
      <c r="BC206" s="86"/>
      <c r="BD206" s="95"/>
      <c r="BE206" s="86"/>
      <c r="BF206" s="90"/>
      <c r="BG206" s="86"/>
      <c r="BH206" s="90">
        <v>12</v>
      </c>
      <c r="BI206" s="86">
        <v>19.618000000000002</v>
      </c>
      <c r="BJ206" s="95">
        <v>0.05</v>
      </c>
      <c r="BK206" s="86">
        <v>8.9503299999999992</v>
      </c>
      <c r="BL206" s="90">
        <v>15</v>
      </c>
      <c r="BM206" s="86">
        <v>18.254999999999999</v>
      </c>
      <c r="BN206" s="90">
        <v>1</v>
      </c>
      <c r="BO206" s="86">
        <v>4.524</v>
      </c>
      <c r="BP206" s="98">
        <f t="shared" si="19"/>
        <v>484.93135999999998</v>
      </c>
      <c r="BQ206" s="99">
        <f t="shared" si="20"/>
        <v>19.618000000000002</v>
      </c>
      <c r="BR206" s="100">
        <f t="shared" si="21"/>
        <v>31.729329999999997</v>
      </c>
      <c r="BS206" s="101">
        <f t="shared" si="22"/>
        <v>536.27868999999998</v>
      </c>
      <c r="BU206" s="11">
        <f t="shared" si="23"/>
        <v>-379.69507999999996</v>
      </c>
    </row>
    <row r="207" spans="1:73" ht="18.75" customHeight="1" x14ac:dyDescent="0.3">
      <c r="A207" s="58">
        <f t="shared" si="24"/>
        <v>198</v>
      </c>
      <c r="B207" s="63" t="s">
        <v>221</v>
      </c>
      <c r="C207" s="193">
        <v>745.83600000000001</v>
      </c>
      <c r="D207" s="194">
        <v>753.17543999999998</v>
      </c>
      <c r="E207" s="85">
        <v>1.9E-2</v>
      </c>
      <c r="F207" s="86">
        <v>29.642850000000003</v>
      </c>
      <c r="G207" s="87"/>
      <c r="H207" s="85">
        <v>1.8499999999999999E-2</v>
      </c>
      <c r="I207" s="86">
        <v>14.133587</v>
      </c>
      <c r="J207" s="85"/>
      <c r="K207" s="88"/>
      <c r="L207" s="86"/>
      <c r="M207" s="89"/>
      <c r="N207" s="86"/>
      <c r="O207" s="85"/>
      <c r="P207" s="86"/>
      <c r="Q207" s="90"/>
      <c r="R207" s="86"/>
      <c r="S207" s="85"/>
      <c r="T207" s="88"/>
      <c r="U207" s="86"/>
      <c r="V207" s="85"/>
      <c r="W207" s="86"/>
      <c r="X207" s="85"/>
      <c r="Y207" s="86"/>
      <c r="Z207" s="85">
        <v>15</v>
      </c>
      <c r="AA207" s="91">
        <v>15.258520000000001</v>
      </c>
      <c r="AB207" s="85"/>
      <c r="AC207" s="86"/>
      <c r="AD207" s="85"/>
      <c r="AE207" s="86"/>
      <c r="AF207" s="92">
        <v>1</v>
      </c>
      <c r="AG207" s="86">
        <v>0.86541999999999997</v>
      </c>
      <c r="AH207" s="92"/>
      <c r="AI207" s="86"/>
      <c r="AJ207" s="93">
        <v>1</v>
      </c>
      <c r="AK207" s="94">
        <v>11.18788</v>
      </c>
      <c r="AL207" s="95"/>
      <c r="AM207" s="96"/>
      <c r="AN207" s="96"/>
      <c r="AO207" s="92"/>
      <c r="AP207" s="86"/>
      <c r="AQ207" s="96"/>
      <c r="AR207" s="95"/>
      <c r="AS207" s="86"/>
      <c r="AT207" s="88"/>
      <c r="AU207" s="86"/>
      <c r="AV207" s="97"/>
      <c r="AW207" s="96">
        <v>79.409000000000006</v>
      </c>
      <c r="AX207" s="89"/>
      <c r="AY207" s="86"/>
      <c r="AZ207" s="95"/>
      <c r="BA207" s="86"/>
      <c r="BB207" s="95">
        <v>1E-3</v>
      </c>
      <c r="BC207" s="86">
        <v>2.15225</v>
      </c>
      <c r="BD207" s="95"/>
      <c r="BE207" s="86"/>
      <c r="BF207" s="90"/>
      <c r="BG207" s="86"/>
      <c r="BH207" s="90">
        <v>63</v>
      </c>
      <c r="BI207" s="86">
        <v>125.24299999999999</v>
      </c>
      <c r="BJ207" s="95">
        <v>8.0000000000000002E-3</v>
      </c>
      <c r="BK207" s="86">
        <v>5.8734000000000002</v>
      </c>
      <c r="BL207" s="90">
        <v>30</v>
      </c>
      <c r="BM207" s="86">
        <v>45.419999999999995</v>
      </c>
      <c r="BN207" s="90">
        <v>1</v>
      </c>
      <c r="BO207" s="86">
        <v>4.0014700000000003</v>
      </c>
      <c r="BP207" s="98">
        <f t="shared" si="19"/>
        <v>150.49725699999999</v>
      </c>
      <c r="BQ207" s="99">
        <f t="shared" si="20"/>
        <v>127.39524999999999</v>
      </c>
      <c r="BR207" s="100">
        <f t="shared" si="21"/>
        <v>55.294869999999989</v>
      </c>
      <c r="BS207" s="101">
        <f t="shared" si="22"/>
        <v>333.18737699999997</v>
      </c>
      <c r="BU207" s="11">
        <f t="shared" si="23"/>
        <v>419.98806300000001</v>
      </c>
    </row>
    <row r="208" spans="1:73" ht="18.75" customHeight="1" x14ac:dyDescent="0.3">
      <c r="A208" s="58">
        <f t="shared" si="24"/>
        <v>199</v>
      </c>
      <c r="B208" s="63" t="s">
        <v>222</v>
      </c>
      <c r="C208" s="193">
        <v>225.97044</v>
      </c>
      <c r="D208" s="194">
        <v>215.02298999999999</v>
      </c>
      <c r="E208" s="85"/>
      <c r="F208" s="86"/>
      <c r="G208" s="87"/>
      <c r="H208" s="85"/>
      <c r="I208" s="86"/>
      <c r="J208" s="85"/>
      <c r="K208" s="88"/>
      <c r="L208" s="86"/>
      <c r="M208" s="89"/>
      <c r="N208" s="86"/>
      <c r="O208" s="85"/>
      <c r="P208" s="86"/>
      <c r="Q208" s="90"/>
      <c r="R208" s="86"/>
      <c r="S208" s="85"/>
      <c r="T208" s="88"/>
      <c r="U208" s="86"/>
      <c r="V208" s="85"/>
      <c r="W208" s="86"/>
      <c r="X208" s="85"/>
      <c r="Y208" s="86"/>
      <c r="Z208" s="85"/>
      <c r="AA208" s="91"/>
      <c r="AB208" s="85"/>
      <c r="AC208" s="86"/>
      <c r="AD208" s="85"/>
      <c r="AE208" s="86"/>
      <c r="AF208" s="92"/>
      <c r="AG208" s="86"/>
      <c r="AH208" s="92"/>
      <c r="AI208" s="86"/>
      <c r="AJ208" s="93"/>
      <c r="AK208" s="94"/>
      <c r="AL208" s="95"/>
      <c r="AM208" s="96"/>
      <c r="AN208" s="96"/>
      <c r="AO208" s="92"/>
      <c r="AP208" s="86"/>
      <c r="AQ208" s="96"/>
      <c r="AR208" s="95"/>
      <c r="AS208" s="86"/>
      <c r="AT208" s="88"/>
      <c r="AU208" s="86"/>
      <c r="AV208" s="97"/>
      <c r="AW208" s="96">
        <v>37.114999999999995</v>
      </c>
      <c r="AX208" s="89">
        <v>2E-3</v>
      </c>
      <c r="AY208" s="86">
        <v>3.569</v>
      </c>
      <c r="AZ208" s="95"/>
      <c r="BA208" s="86"/>
      <c r="BB208" s="95">
        <v>3.0000000000000001E-3</v>
      </c>
      <c r="BC208" s="86">
        <v>8.1159999999999997</v>
      </c>
      <c r="BD208" s="95">
        <v>0.01</v>
      </c>
      <c r="BE208" s="86">
        <v>8.9188700000000001</v>
      </c>
      <c r="BF208" s="90">
        <v>1</v>
      </c>
      <c r="BG208" s="86">
        <v>3.0169999999999999</v>
      </c>
      <c r="BH208" s="90">
        <v>1</v>
      </c>
      <c r="BI208" s="86">
        <v>1.0680000000000001</v>
      </c>
      <c r="BJ208" s="95"/>
      <c r="BK208" s="86"/>
      <c r="BL208" s="90">
        <v>10</v>
      </c>
      <c r="BM208" s="86">
        <v>14.468</v>
      </c>
      <c r="BN208" s="90">
        <v>1</v>
      </c>
      <c r="BO208" s="86">
        <v>4.3609999999999998</v>
      </c>
      <c r="BP208" s="98">
        <f t="shared" si="19"/>
        <v>37.114999999999995</v>
      </c>
      <c r="BQ208" s="99">
        <f t="shared" si="20"/>
        <v>24.688870000000001</v>
      </c>
      <c r="BR208" s="100">
        <f t="shared" si="21"/>
        <v>18.829000000000001</v>
      </c>
      <c r="BS208" s="101">
        <f t="shared" si="22"/>
        <v>80.632869999999997</v>
      </c>
      <c r="BU208" s="11">
        <f t="shared" si="23"/>
        <v>134.39012</v>
      </c>
    </row>
    <row r="209" spans="1:73" ht="18.75" customHeight="1" x14ac:dyDescent="0.3">
      <c r="A209" s="58">
        <f t="shared" si="24"/>
        <v>200</v>
      </c>
      <c r="B209" s="63" t="s">
        <v>223</v>
      </c>
      <c r="C209" s="193">
        <v>338.73151000000001</v>
      </c>
      <c r="D209" s="194">
        <v>336.89375999999999</v>
      </c>
      <c r="E209" s="85">
        <v>5.4999999999999997E-3</v>
      </c>
      <c r="F209" s="86">
        <v>4.3610100000000003</v>
      </c>
      <c r="G209" s="87"/>
      <c r="H209" s="85"/>
      <c r="I209" s="86"/>
      <c r="J209" s="85">
        <v>6.0000000000000001E-3</v>
      </c>
      <c r="K209" s="88">
        <v>2</v>
      </c>
      <c r="L209" s="86">
        <v>18.668500000000002</v>
      </c>
      <c r="M209" s="89"/>
      <c r="N209" s="86"/>
      <c r="O209" s="85"/>
      <c r="P209" s="86"/>
      <c r="Q209" s="90"/>
      <c r="R209" s="86"/>
      <c r="S209" s="85"/>
      <c r="T209" s="88"/>
      <c r="U209" s="86"/>
      <c r="V209" s="85"/>
      <c r="W209" s="86"/>
      <c r="X209" s="85"/>
      <c r="Y209" s="86"/>
      <c r="Z209" s="85">
        <v>1</v>
      </c>
      <c r="AA209" s="91">
        <v>0.95581000000000005</v>
      </c>
      <c r="AB209" s="85"/>
      <c r="AC209" s="86"/>
      <c r="AD209" s="85"/>
      <c r="AE209" s="86"/>
      <c r="AF209" s="92"/>
      <c r="AG209" s="86"/>
      <c r="AH209" s="92"/>
      <c r="AI209" s="86"/>
      <c r="AJ209" s="93"/>
      <c r="AK209" s="94"/>
      <c r="AL209" s="95"/>
      <c r="AM209" s="96"/>
      <c r="AN209" s="96"/>
      <c r="AO209" s="92"/>
      <c r="AP209" s="86"/>
      <c r="AQ209" s="96"/>
      <c r="AR209" s="95">
        <v>8.0000000000000002E-3</v>
      </c>
      <c r="AS209" s="86">
        <v>8.1850000000000005</v>
      </c>
      <c r="AT209" s="88"/>
      <c r="AU209" s="86"/>
      <c r="AV209" s="97"/>
      <c r="AW209" s="96">
        <v>16.209</v>
      </c>
      <c r="AX209" s="89"/>
      <c r="AY209" s="86"/>
      <c r="AZ209" s="95">
        <v>6.0000000000000001E-3</v>
      </c>
      <c r="BA209" s="86">
        <v>8.6750000000000007</v>
      </c>
      <c r="BB209" s="95">
        <v>1E-3</v>
      </c>
      <c r="BC209" s="86">
        <v>3.3266900000000001</v>
      </c>
      <c r="BD209" s="95">
        <v>1E-3</v>
      </c>
      <c r="BE209" s="86">
        <v>6.1210000000000004</v>
      </c>
      <c r="BF209" s="90"/>
      <c r="BG209" s="86"/>
      <c r="BH209" s="90">
        <v>8</v>
      </c>
      <c r="BI209" s="86">
        <v>29.238</v>
      </c>
      <c r="BJ209" s="95"/>
      <c r="BK209" s="86"/>
      <c r="BL209" s="90"/>
      <c r="BM209" s="86"/>
      <c r="BN209" s="90">
        <v>1</v>
      </c>
      <c r="BO209" s="86">
        <v>4.8085199999999997</v>
      </c>
      <c r="BP209" s="98">
        <f t="shared" si="19"/>
        <v>48.379320000000007</v>
      </c>
      <c r="BQ209" s="99">
        <f t="shared" si="20"/>
        <v>47.360689999999998</v>
      </c>
      <c r="BR209" s="100">
        <f t="shared" si="21"/>
        <v>4.8085199999999997</v>
      </c>
      <c r="BS209" s="101">
        <f t="shared" si="22"/>
        <v>100.54853000000001</v>
      </c>
      <c r="BU209" s="11">
        <f t="shared" si="23"/>
        <v>236.34522999999996</v>
      </c>
    </row>
    <row r="210" spans="1:73" ht="18.75" customHeight="1" x14ac:dyDescent="0.3">
      <c r="A210" s="58">
        <f t="shared" si="24"/>
        <v>201</v>
      </c>
      <c r="B210" s="63" t="s">
        <v>224</v>
      </c>
      <c r="C210" s="193">
        <v>335.76719999999995</v>
      </c>
      <c r="D210" s="194">
        <v>337.03512000000001</v>
      </c>
      <c r="E210" s="85"/>
      <c r="F210" s="86"/>
      <c r="G210" s="87"/>
      <c r="H210" s="85">
        <v>6.0000000000000001E-3</v>
      </c>
      <c r="I210" s="86">
        <v>9.3782499999999995</v>
      </c>
      <c r="J210" s="85"/>
      <c r="K210" s="88"/>
      <c r="L210" s="86"/>
      <c r="M210" s="89"/>
      <c r="N210" s="86"/>
      <c r="O210" s="85">
        <v>7.5999999999999998E-2</v>
      </c>
      <c r="P210" s="86">
        <v>32.859120671140928</v>
      </c>
      <c r="Q210" s="90"/>
      <c r="R210" s="86"/>
      <c r="S210" s="85"/>
      <c r="T210" s="88"/>
      <c r="U210" s="86"/>
      <c r="V210" s="85"/>
      <c r="W210" s="86"/>
      <c r="X210" s="85"/>
      <c r="Y210" s="86"/>
      <c r="Z210" s="85"/>
      <c r="AA210" s="91"/>
      <c r="AB210" s="85"/>
      <c r="AC210" s="86"/>
      <c r="AD210" s="85"/>
      <c r="AE210" s="86"/>
      <c r="AF210" s="92"/>
      <c r="AG210" s="86"/>
      <c r="AH210" s="92"/>
      <c r="AI210" s="86"/>
      <c r="AJ210" s="93"/>
      <c r="AK210" s="94"/>
      <c r="AL210" s="95"/>
      <c r="AM210" s="96"/>
      <c r="AN210" s="96"/>
      <c r="AO210" s="92"/>
      <c r="AP210" s="86"/>
      <c r="AQ210" s="96"/>
      <c r="AR210" s="95"/>
      <c r="AS210" s="86"/>
      <c r="AT210" s="88"/>
      <c r="AU210" s="86"/>
      <c r="AV210" s="97"/>
      <c r="AW210" s="96">
        <v>31.596999999999998</v>
      </c>
      <c r="AX210" s="89"/>
      <c r="AY210" s="86"/>
      <c r="AZ210" s="95">
        <v>1.4E-2</v>
      </c>
      <c r="BA210" s="86">
        <v>35.328380000000003</v>
      </c>
      <c r="BB210" s="95"/>
      <c r="BC210" s="86"/>
      <c r="BD210" s="95"/>
      <c r="BE210" s="86"/>
      <c r="BF210" s="90"/>
      <c r="BG210" s="86"/>
      <c r="BH210" s="90">
        <v>8</v>
      </c>
      <c r="BI210" s="86">
        <v>11.565</v>
      </c>
      <c r="BJ210" s="95"/>
      <c r="BK210" s="86"/>
      <c r="BL210" s="90"/>
      <c r="BM210" s="86"/>
      <c r="BN210" s="90">
        <v>2</v>
      </c>
      <c r="BO210" s="86">
        <v>9.3841600000000014</v>
      </c>
      <c r="BP210" s="98">
        <f t="shared" si="19"/>
        <v>73.834370671140931</v>
      </c>
      <c r="BQ210" s="99">
        <f t="shared" si="20"/>
        <v>46.893380000000001</v>
      </c>
      <c r="BR210" s="100">
        <f t="shared" si="21"/>
        <v>9.3841600000000014</v>
      </c>
      <c r="BS210" s="101">
        <f t="shared" si="22"/>
        <v>130.11191067114095</v>
      </c>
      <c r="BU210" s="11">
        <f t="shared" si="23"/>
        <v>206.92320932885906</v>
      </c>
    </row>
    <row r="211" spans="1:73" ht="18.75" customHeight="1" x14ac:dyDescent="0.3">
      <c r="A211" s="58">
        <f t="shared" si="24"/>
        <v>202</v>
      </c>
      <c r="B211" s="63" t="s">
        <v>225</v>
      </c>
      <c r="C211" s="193">
        <v>486.33467999999999</v>
      </c>
      <c r="D211" s="194">
        <v>480.02458000000001</v>
      </c>
      <c r="E211" s="85"/>
      <c r="F211" s="86"/>
      <c r="G211" s="87"/>
      <c r="H211" s="85">
        <v>3.4000000000000002E-2</v>
      </c>
      <c r="I211" s="86">
        <v>9.4738699999999998</v>
      </c>
      <c r="J211" s="85"/>
      <c r="K211" s="88"/>
      <c r="L211" s="86"/>
      <c r="M211" s="89"/>
      <c r="N211" s="86"/>
      <c r="O211" s="85"/>
      <c r="P211" s="86"/>
      <c r="Q211" s="90"/>
      <c r="R211" s="86"/>
      <c r="S211" s="85"/>
      <c r="T211" s="88"/>
      <c r="U211" s="86"/>
      <c r="V211" s="85"/>
      <c r="W211" s="86"/>
      <c r="X211" s="85">
        <v>2.2499999999999998E-3</v>
      </c>
      <c r="Y211" s="86">
        <v>2.6861199999999998</v>
      </c>
      <c r="Z211" s="85"/>
      <c r="AA211" s="91"/>
      <c r="AB211" s="85"/>
      <c r="AC211" s="86"/>
      <c r="AD211" s="85"/>
      <c r="AE211" s="86"/>
      <c r="AF211" s="92">
        <v>1</v>
      </c>
      <c r="AG211" s="86">
        <v>0.32181999999999999</v>
      </c>
      <c r="AH211" s="92"/>
      <c r="AI211" s="86"/>
      <c r="AJ211" s="93"/>
      <c r="AK211" s="94"/>
      <c r="AL211" s="95"/>
      <c r="AM211" s="96"/>
      <c r="AN211" s="96"/>
      <c r="AO211" s="92"/>
      <c r="AP211" s="86"/>
      <c r="AQ211" s="96"/>
      <c r="AR211" s="95"/>
      <c r="AS211" s="86"/>
      <c r="AT211" s="88"/>
      <c r="AU211" s="86"/>
      <c r="AV211" s="97"/>
      <c r="AW211" s="96">
        <v>27.125999999999998</v>
      </c>
      <c r="AX211" s="89"/>
      <c r="AY211" s="86"/>
      <c r="AZ211" s="95">
        <v>7.0000000000000001E-3</v>
      </c>
      <c r="BA211" s="86">
        <v>12.165380000000001</v>
      </c>
      <c r="BB211" s="95"/>
      <c r="BC211" s="86"/>
      <c r="BD211" s="95"/>
      <c r="BE211" s="86"/>
      <c r="BF211" s="90"/>
      <c r="BG211" s="86"/>
      <c r="BH211" s="90">
        <v>7</v>
      </c>
      <c r="BI211" s="86">
        <v>8.3180000000000014</v>
      </c>
      <c r="BJ211" s="95">
        <v>0.02</v>
      </c>
      <c r="BK211" s="86">
        <v>3.6240000000000001</v>
      </c>
      <c r="BL211" s="90">
        <v>4</v>
      </c>
      <c r="BM211" s="86">
        <v>4.0190000000000001</v>
      </c>
      <c r="BN211" s="90"/>
      <c r="BO211" s="86"/>
      <c r="BP211" s="98">
        <f t="shared" si="19"/>
        <v>39.607810000000001</v>
      </c>
      <c r="BQ211" s="99">
        <f t="shared" si="20"/>
        <v>20.483380000000004</v>
      </c>
      <c r="BR211" s="100">
        <f t="shared" si="21"/>
        <v>7.6430000000000007</v>
      </c>
      <c r="BS211" s="101">
        <f t="shared" si="22"/>
        <v>67.734190000000012</v>
      </c>
      <c r="BU211" s="11">
        <f t="shared" si="23"/>
        <v>412.29039</v>
      </c>
    </row>
    <row r="212" spans="1:73" ht="18.75" customHeight="1" x14ac:dyDescent="0.3">
      <c r="A212" s="58">
        <f t="shared" si="24"/>
        <v>203</v>
      </c>
      <c r="B212" s="63" t="s">
        <v>226</v>
      </c>
      <c r="C212" s="193">
        <v>207.82272</v>
      </c>
      <c r="D212" s="194">
        <v>207.46335999999999</v>
      </c>
      <c r="E212" s="85">
        <v>8.9999999999999993E-3</v>
      </c>
      <c r="F212" s="86">
        <v>6.80809</v>
      </c>
      <c r="G212" s="87"/>
      <c r="H212" s="85">
        <v>2E-3</v>
      </c>
      <c r="I212" s="86">
        <v>3.07</v>
      </c>
      <c r="J212" s="85"/>
      <c r="K212" s="88"/>
      <c r="L212" s="86"/>
      <c r="M212" s="89"/>
      <c r="N212" s="86"/>
      <c r="O212" s="85">
        <v>0.224</v>
      </c>
      <c r="P212" s="86">
        <v>40.18</v>
      </c>
      <c r="Q212" s="90"/>
      <c r="R212" s="86"/>
      <c r="S212" s="85"/>
      <c r="T212" s="88"/>
      <c r="U212" s="86"/>
      <c r="V212" s="85"/>
      <c r="W212" s="86"/>
      <c r="X212" s="85"/>
      <c r="Y212" s="86"/>
      <c r="Z212" s="85"/>
      <c r="AA212" s="91"/>
      <c r="AB212" s="85"/>
      <c r="AC212" s="86"/>
      <c r="AD212" s="85"/>
      <c r="AE212" s="86"/>
      <c r="AF212" s="92"/>
      <c r="AG212" s="86"/>
      <c r="AH212" s="92"/>
      <c r="AI212" s="86"/>
      <c r="AJ212" s="93"/>
      <c r="AK212" s="94"/>
      <c r="AL212" s="95"/>
      <c r="AM212" s="96"/>
      <c r="AN212" s="96"/>
      <c r="AO212" s="92"/>
      <c r="AP212" s="86"/>
      <c r="AQ212" s="96"/>
      <c r="AR212" s="95"/>
      <c r="AS212" s="86"/>
      <c r="AT212" s="88"/>
      <c r="AU212" s="86"/>
      <c r="AV212" s="97"/>
      <c r="AW212" s="96">
        <v>21.562999999999995</v>
      </c>
      <c r="AX212" s="89"/>
      <c r="AY212" s="86"/>
      <c r="AZ212" s="95">
        <v>7.0000000000000001E-3</v>
      </c>
      <c r="BA212" s="86">
        <v>10.08356</v>
      </c>
      <c r="BB212" s="95"/>
      <c r="BC212" s="86"/>
      <c r="BD212" s="95">
        <v>1.6E-2</v>
      </c>
      <c r="BE212" s="86">
        <v>27.804839999999999</v>
      </c>
      <c r="BF212" s="90"/>
      <c r="BG212" s="86"/>
      <c r="BH212" s="90">
        <v>4</v>
      </c>
      <c r="BI212" s="86">
        <v>4.1950000000000003</v>
      </c>
      <c r="BJ212" s="95"/>
      <c r="BK212" s="86"/>
      <c r="BL212" s="90"/>
      <c r="BM212" s="86"/>
      <c r="BN212" s="90">
        <v>1</v>
      </c>
      <c r="BO212" s="86">
        <v>4.5374699999999999</v>
      </c>
      <c r="BP212" s="98">
        <f t="shared" si="19"/>
        <v>71.621089999999995</v>
      </c>
      <c r="BQ212" s="99">
        <f t="shared" si="20"/>
        <v>42.083399999999997</v>
      </c>
      <c r="BR212" s="100">
        <f t="shared" si="21"/>
        <v>4.5374699999999999</v>
      </c>
      <c r="BS212" s="101">
        <f t="shared" si="22"/>
        <v>118.24195999999999</v>
      </c>
      <c r="BU212" s="11">
        <f t="shared" si="23"/>
        <v>89.221400000000003</v>
      </c>
    </row>
    <row r="213" spans="1:73" ht="18.75" customHeight="1" x14ac:dyDescent="0.3">
      <c r="A213" s="58">
        <f t="shared" si="24"/>
        <v>204</v>
      </c>
      <c r="B213" s="63" t="s">
        <v>227</v>
      </c>
      <c r="C213" s="193">
        <v>343.05336000000005</v>
      </c>
      <c r="D213" s="194">
        <v>349.59429999999998</v>
      </c>
      <c r="E213" s="85"/>
      <c r="F213" s="86"/>
      <c r="G213" s="87"/>
      <c r="H213" s="85"/>
      <c r="I213" s="86"/>
      <c r="J213" s="85">
        <v>1.2E-2</v>
      </c>
      <c r="K213" s="88">
        <v>4</v>
      </c>
      <c r="L213" s="86">
        <v>32.906829999999999</v>
      </c>
      <c r="M213" s="89">
        <v>3.0000000000000001E-3</v>
      </c>
      <c r="N213" s="86">
        <v>8.8544300000000007</v>
      </c>
      <c r="O213" s="85"/>
      <c r="P213" s="86"/>
      <c r="Q213" s="90"/>
      <c r="R213" s="86"/>
      <c r="S213" s="85"/>
      <c r="T213" s="88"/>
      <c r="U213" s="86"/>
      <c r="V213" s="85"/>
      <c r="W213" s="86"/>
      <c r="X213" s="85"/>
      <c r="Y213" s="86"/>
      <c r="Z213" s="85"/>
      <c r="AA213" s="91"/>
      <c r="AB213" s="85"/>
      <c r="AC213" s="86"/>
      <c r="AD213" s="85"/>
      <c r="AE213" s="86"/>
      <c r="AF213" s="92"/>
      <c r="AG213" s="86"/>
      <c r="AH213" s="92"/>
      <c r="AI213" s="86"/>
      <c r="AJ213" s="93"/>
      <c r="AK213" s="94"/>
      <c r="AL213" s="95"/>
      <c r="AM213" s="96"/>
      <c r="AN213" s="96"/>
      <c r="AO213" s="92"/>
      <c r="AP213" s="86"/>
      <c r="AQ213" s="96"/>
      <c r="AR213" s="95"/>
      <c r="AS213" s="86"/>
      <c r="AT213" s="88"/>
      <c r="AU213" s="86"/>
      <c r="AV213" s="97"/>
      <c r="AW213" s="96">
        <v>9.3949999999999996</v>
      </c>
      <c r="AX213" s="89">
        <v>3.0000000000000001E-3</v>
      </c>
      <c r="AY213" s="86">
        <v>6.46455</v>
      </c>
      <c r="AZ213" s="95">
        <v>1.6E-2</v>
      </c>
      <c r="BA213" s="86">
        <v>35.220439999999996</v>
      </c>
      <c r="BB213" s="95">
        <v>1.5E-3</v>
      </c>
      <c r="BC213" s="86">
        <v>4.7282500000000001</v>
      </c>
      <c r="BD213" s="95"/>
      <c r="BE213" s="86"/>
      <c r="BF213" s="90">
        <v>1</v>
      </c>
      <c r="BG213" s="86">
        <v>3.0169999999999999</v>
      </c>
      <c r="BH213" s="90">
        <v>14</v>
      </c>
      <c r="BI213" s="86">
        <v>21.539000000000001</v>
      </c>
      <c r="BJ213" s="95"/>
      <c r="BK213" s="86"/>
      <c r="BL213" s="90">
        <v>4</v>
      </c>
      <c r="BM213" s="86">
        <v>3.7029999999999998</v>
      </c>
      <c r="BN213" s="90"/>
      <c r="BO213" s="86"/>
      <c r="BP213" s="98">
        <f t="shared" si="19"/>
        <v>51.156260000000003</v>
      </c>
      <c r="BQ213" s="99">
        <f t="shared" si="20"/>
        <v>70.969240000000013</v>
      </c>
      <c r="BR213" s="100">
        <f t="shared" si="21"/>
        <v>3.7029999999999998</v>
      </c>
      <c r="BS213" s="101">
        <f t="shared" si="22"/>
        <v>125.82850000000002</v>
      </c>
      <c r="BU213" s="11">
        <f t="shared" si="23"/>
        <v>223.76579999999996</v>
      </c>
    </row>
    <row r="214" spans="1:73" ht="18.75" customHeight="1" x14ac:dyDescent="0.3">
      <c r="A214" s="58">
        <f t="shared" si="24"/>
        <v>205</v>
      </c>
      <c r="B214" s="63" t="s">
        <v>228</v>
      </c>
      <c r="C214" s="193">
        <v>262.91136</v>
      </c>
      <c r="D214" s="194">
        <v>276.20988</v>
      </c>
      <c r="E214" s="85"/>
      <c r="F214" s="86"/>
      <c r="G214" s="87"/>
      <c r="H214" s="85"/>
      <c r="I214" s="86"/>
      <c r="J214" s="85"/>
      <c r="K214" s="88"/>
      <c r="L214" s="86"/>
      <c r="M214" s="89"/>
      <c r="N214" s="86"/>
      <c r="O214" s="85"/>
      <c r="P214" s="86"/>
      <c r="Q214" s="90"/>
      <c r="R214" s="86"/>
      <c r="S214" s="85">
        <v>0.38500000000000001</v>
      </c>
      <c r="T214" s="88">
        <v>5</v>
      </c>
      <c r="U214" s="86">
        <v>668.42500000000007</v>
      </c>
      <c r="V214" s="85"/>
      <c r="W214" s="86"/>
      <c r="X214" s="85"/>
      <c r="Y214" s="86"/>
      <c r="Z214" s="85">
        <v>6</v>
      </c>
      <c r="AA214" s="91">
        <v>6.8368399999999996</v>
      </c>
      <c r="AB214" s="85"/>
      <c r="AC214" s="86"/>
      <c r="AD214" s="85"/>
      <c r="AE214" s="86"/>
      <c r="AF214" s="92"/>
      <c r="AG214" s="86"/>
      <c r="AH214" s="92"/>
      <c r="AI214" s="86"/>
      <c r="AJ214" s="93"/>
      <c r="AK214" s="94"/>
      <c r="AL214" s="95"/>
      <c r="AM214" s="96"/>
      <c r="AN214" s="96"/>
      <c r="AO214" s="92"/>
      <c r="AP214" s="86"/>
      <c r="AQ214" s="96"/>
      <c r="AR214" s="95"/>
      <c r="AS214" s="86"/>
      <c r="AT214" s="88">
        <v>4</v>
      </c>
      <c r="AU214" s="86">
        <v>12.435</v>
      </c>
      <c r="AV214" s="97"/>
      <c r="AW214" s="96">
        <v>10.717000000000001</v>
      </c>
      <c r="AX214" s="89"/>
      <c r="AY214" s="86"/>
      <c r="AZ214" s="95"/>
      <c r="BA214" s="86"/>
      <c r="BB214" s="95">
        <v>6.3E-3</v>
      </c>
      <c r="BC214" s="86">
        <v>13.26493</v>
      </c>
      <c r="BD214" s="95"/>
      <c r="BE214" s="86"/>
      <c r="BF214" s="90"/>
      <c r="BG214" s="86"/>
      <c r="BH214" s="90"/>
      <c r="BI214" s="86"/>
      <c r="BJ214" s="95">
        <v>8.0000000000000002E-3</v>
      </c>
      <c r="BK214" s="86">
        <v>1.30125</v>
      </c>
      <c r="BL214" s="90"/>
      <c r="BM214" s="86"/>
      <c r="BN214" s="90">
        <v>1</v>
      </c>
      <c r="BO214" s="86">
        <v>4.3776400000000004</v>
      </c>
      <c r="BP214" s="98">
        <f t="shared" si="19"/>
        <v>698.41384000000005</v>
      </c>
      <c r="BQ214" s="99">
        <f t="shared" si="20"/>
        <v>13.26493</v>
      </c>
      <c r="BR214" s="100">
        <f t="shared" si="21"/>
        <v>5.6788900000000009</v>
      </c>
      <c r="BS214" s="101">
        <f t="shared" si="22"/>
        <v>717.35766000000012</v>
      </c>
      <c r="BU214" s="11">
        <f t="shared" si="23"/>
        <v>-441.14778000000013</v>
      </c>
    </row>
    <row r="215" spans="1:73" ht="18.75" customHeight="1" x14ac:dyDescent="0.3">
      <c r="A215" s="58">
        <f t="shared" si="24"/>
        <v>206</v>
      </c>
      <c r="B215" s="63" t="s">
        <v>229</v>
      </c>
      <c r="C215" s="193">
        <v>205.60848000000001</v>
      </c>
      <c r="D215" s="194">
        <v>198.16276999999999</v>
      </c>
      <c r="E215" s="85"/>
      <c r="F215" s="86"/>
      <c r="G215" s="87"/>
      <c r="H215" s="85"/>
      <c r="I215" s="86"/>
      <c r="J215" s="85"/>
      <c r="K215" s="88"/>
      <c r="L215" s="86"/>
      <c r="M215" s="89"/>
      <c r="N215" s="86"/>
      <c r="O215" s="85">
        <v>0.23200000000000001</v>
      </c>
      <c r="P215" s="86">
        <v>106.56047</v>
      </c>
      <c r="Q215" s="90"/>
      <c r="R215" s="86"/>
      <c r="S215" s="85"/>
      <c r="T215" s="88"/>
      <c r="U215" s="86"/>
      <c r="V215" s="85"/>
      <c r="W215" s="86"/>
      <c r="X215" s="85"/>
      <c r="Y215" s="86"/>
      <c r="Z215" s="85"/>
      <c r="AA215" s="91"/>
      <c r="AB215" s="85"/>
      <c r="AC215" s="86"/>
      <c r="AD215" s="85"/>
      <c r="AE215" s="86"/>
      <c r="AF215" s="92">
        <v>1</v>
      </c>
      <c r="AG215" s="86">
        <v>17.928999999999998</v>
      </c>
      <c r="AH215" s="92"/>
      <c r="AI215" s="86"/>
      <c r="AJ215" s="93">
        <v>1</v>
      </c>
      <c r="AK215" s="94">
        <v>3.9432200000000002</v>
      </c>
      <c r="AL215" s="95"/>
      <c r="AM215" s="96"/>
      <c r="AN215" s="96"/>
      <c r="AO215" s="92"/>
      <c r="AP215" s="86"/>
      <c r="AQ215" s="96"/>
      <c r="AR215" s="95"/>
      <c r="AS215" s="86"/>
      <c r="AT215" s="88"/>
      <c r="AU215" s="86"/>
      <c r="AV215" s="97"/>
      <c r="AW215" s="96">
        <v>6.5120000000000005</v>
      </c>
      <c r="AX215" s="89"/>
      <c r="AY215" s="86"/>
      <c r="AZ215" s="95">
        <v>8.9999999999999993E-3</v>
      </c>
      <c r="BA215" s="86">
        <v>24.863700000000001</v>
      </c>
      <c r="BB215" s="95">
        <v>2E-3</v>
      </c>
      <c r="BC215" s="86">
        <v>7.7704000000000004</v>
      </c>
      <c r="BD215" s="95">
        <v>4.0000000000000001E-3</v>
      </c>
      <c r="BE215" s="86">
        <v>7.7782999999999998</v>
      </c>
      <c r="BF215" s="90"/>
      <c r="BG215" s="86"/>
      <c r="BH215" s="90">
        <v>6</v>
      </c>
      <c r="BI215" s="86">
        <v>24.968999999999998</v>
      </c>
      <c r="BJ215" s="95">
        <v>6.0000000000000001E-3</v>
      </c>
      <c r="BK215" s="86">
        <v>35.117780000000003</v>
      </c>
      <c r="BL215" s="90">
        <v>1</v>
      </c>
      <c r="BM215" s="86">
        <v>1.018</v>
      </c>
      <c r="BN215" s="90">
        <v>2</v>
      </c>
      <c r="BO215" s="86">
        <v>13.511990000000001</v>
      </c>
      <c r="BP215" s="98">
        <f t="shared" si="19"/>
        <v>134.94469000000001</v>
      </c>
      <c r="BQ215" s="99">
        <f t="shared" si="20"/>
        <v>65.381399999999999</v>
      </c>
      <c r="BR215" s="100">
        <f t="shared" si="21"/>
        <v>49.647770000000008</v>
      </c>
      <c r="BS215" s="101">
        <f t="shared" si="22"/>
        <v>249.97386000000003</v>
      </c>
      <c r="BU215" s="11">
        <f t="shared" si="23"/>
        <v>-51.811090000000036</v>
      </c>
    </row>
    <row r="216" spans="1:73" ht="18.75" customHeight="1" x14ac:dyDescent="0.3">
      <c r="A216" s="58">
        <f t="shared" si="24"/>
        <v>207</v>
      </c>
      <c r="B216" s="63" t="s">
        <v>230</v>
      </c>
      <c r="C216" s="193">
        <v>102.54786</v>
      </c>
      <c r="D216" s="194">
        <v>102.90774999999999</v>
      </c>
      <c r="E216" s="85"/>
      <c r="F216" s="86"/>
      <c r="G216" s="87"/>
      <c r="H216" s="85">
        <v>4.1000000000000002E-2</v>
      </c>
      <c r="I216" s="86">
        <v>41.13</v>
      </c>
      <c r="J216" s="85"/>
      <c r="K216" s="88"/>
      <c r="L216" s="86"/>
      <c r="M216" s="89">
        <v>1E-3</v>
      </c>
      <c r="N216" s="86">
        <v>0.502</v>
      </c>
      <c r="O216" s="85"/>
      <c r="P216" s="86"/>
      <c r="Q216" s="90"/>
      <c r="R216" s="86"/>
      <c r="S216" s="85">
        <v>0.14499999999999999</v>
      </c>
      <c r="T216" s="88">
        <v>2</v>
      </c>
      <c r="U216" s="86">
        <v>291.13</v>
      </c>
      <c r="V216" s="85"/>
      <c r="W216" s="86"/>
      <c r="X216" s="85"/>
      <c r="Y216" s="86"/>
      <c r="Z216" s="85"/>
      <c r="AA216" s="91"/>
      <c r="AB216" s="85"/>
      <c r="AC216" s="86"/>
      <c r="AD216" s="85"/>
      <c r="AE216" s="86"/>
      <c r="AF216" s="92">
        <v>1</v>
      </c>
      <c r="AG216" s="86">
        <v>3.4733800000000001</v>
      </c>
      <c r="AH216" s="92"/>
      <c r="AI216" s="86"/>
      <c r="AJ216" s="93"/>
      <c r="AK216" s="94"/>
      <c r="AL216" s="95"/>
      <c r="AM216" s="96"/>
      <c r="AN216" s="96"/>
      <c r="AO216" s="92"/>
      <c r="AP216" s="86"/>
      <c r="AQ216" s="96"/>
      <c r="AR216" s="95"/>
      <c r="AS216" s="86"/>
      <c r="AT216" s="88"/>
      <c r="AU216" s="86"/>
      <c r="AV216" s="97"/>
      <c r="AW216" s="96">
        <v>6.8479999999999999</v>
      </c>
      <c r="AX216" s="89"/>
      <c r="AY216" s="86"/>
      <c r="AZ216" s="95"/>
      <c r="BA216" s="86"/>
      <c r="BB216" s="95"/>
      <c r="BC216" s="86"/>
      <c r="BD216" s="95"/>
      <c r="BE216" s="86"/>
      <c r="BF216" s="90"/>
      <c r="BG216" s="86"/>
      <c r="BH216" s="90">
        <v>2</v>
      </c>
      <c r="BI216" s="86">
        <v>3.706</v>
      </c>
      <c r="BJ216" s="95"/>
      <c r="BK216" s="86"/>
      <c r="BL216" s="90"/>
      <c r="BM216" s="86"/>
      <c r="BN216" s="90">
        <v>1</v>
      </c>
      <c r="BO216" s="86">
        <v>4.8085199999999997</v>
      </c>
      <c r="BP216" s="98">
        <f t="shared" si="19"/>
        <v>343.08338000000003</v>
      </c>
      <c r="BQ216" s="99">
        <f t="shared" si="20"/>
        <v>3.706</v>
      </c>
      <c r="BR216" s="100">
        <f t="shared" si="21"/>
        <v>4.8085199999999997</v>
      </c>
      <c r="BS216" s="101">
        <f t="shared" si="22"/>
        <v>351.59790000000004</v>
      </c>
      <c r="BU216" s="11">
        <f t="shared" si="23"/>
        <v>-248.69015000000005</v>
      </c>
    </row>
    <row r="217" spans="1:73" ht="18.75" customHeight="1" x14ac:dyDescent="0.3">
      <c r="A217" s="58">
        <f t="shared" si="24"/>
        <v>208</v>
      </c>
      <c r="B217" s="63" t="s">
        <v>231</v>
      </c>
      <c r="C217" s="193">
        <v>358.84116</v>
      </c>
      <c r="D217" s="194">
        <v>370.36020000000002</v>
      </c>
      <c r="E217" s="85"/>
      <c r="F217" s="86"/>
      <c r="G217" s="87"/>
      <c r="H217" s="85">
        <v>5.0999999999999997E-2</v>
      </c>
      <c r="I217" s="86">
        <v>10.88908</v>
      </c>
      <c r="J217" s="85"/>
      <c r="K217" s="88"/>
      <c r="L217" s="86"/>
      <c r="M217" s="89"/>
      <c r="N217" s="86"/>
      <c r="O217" s="85"/>
      <c r="P217" s="86"/>
      <c r="Q217" s="90"/>
      <c r="R217" s="86"/>
      <c r="S217" s="85"/>
      <c r="T217" s="88"/>
      <c r="U217" s="86"/>
      <c r="V217" s="85"/>
      <c r="W217" s="86"/>
      <c r="X217" s="85"/>
      <c r="Y217" s="86"/>
      <c r="Z217" s="85"/>
      <c r="AA217" s="91"/>
      <c r="AB217" s="85"/>
      <c r="AC217" s="86"/>
      <c r="AD217" s="85"/>
      <c r="AE217" s="86"/>
      <c r="AF217" s="92">
        <v>2</v>
      </c>
      <c r="AG217" s="86">
        <v>6.7308000000000003</v>
      </c>
      <c r="AH217" s="92"/>
      <c r="AI217" s="86"/>
      <c r="AJ217" s="93"/>
      <c r="AK217" s="94"/>
      <c r="AL217" s="95"/>
      <c r="AM217" s="96"/>
      <c r="AN217" s="96"/>
      <c r="AO217" s="92"/>
      <c r="AP217" s="86"/>
      <c r="AQ217" s="96"/>
      <c r="AR217" s="95"/>
      <c r="AS217" s="86"/>
      <c r="AT217" s="88"/>
      <c r="AU217" s="86"/>
      <c r="AV217" s="97"/>
      <c r="AW217" s="96">
        <v>88.72</v>
      </c>
      <c r="AX217" s="89"/>
      <c r="AY217" s="86"/>
      <c r="AZ217" s="95">
        <v>9.0000000000000011E-3</v>
      </c>
      <c r="BA217" s="86">
        <v>22.334679999999999</v>
      </c>
      <c r="BB217" s="95"/>
      <c r="BC217" s="86"/>
      <c r="BD217" s="95">
        <v>5.0000000000000001E-3</v>
      </c>
      <c r="BE217" s="86">
        <v>8.6283799999999999</v>
      </c>
      <c r="BF217" s="90"/>
      <c r="BG217" s="86"/>
      <c r="BH217" s="90">
        <v>4</v>
      </c>
      <c r="BI217" s="86">
        <v>8.9459999999999997</v>
      </c>
      <c r="BJ217" s="95"/>
      <c r="BK217" s="86"/>
      <c r="BL217" s="90">
        <v>2</v>
      </c>
      <c r="BM217" s="86">
        <v>2.6930000000000001</v>
      </c>
      <c r="BN217" s="90">
        <v>1</v>
      </c>
      <c r="BO217" s="86">
        <v>4.1569799999999999</v>
      </c>
      <c r="BP217" s="98">
        <f t="shared" si="19"/>
        <v>106.33987999999999</v>
      </c>
      <c r="BQ217" s="99">
        <f t="shared" si="20"/>
        <v>39.909059999999997</v>
      </c>
      <c r="BR217" s="100">
        <f t="shared" si="21"/>
        <v>6.8499800000000004</v>
      </c>
      <c r="BS217" s="101">
        <f t="shared" si="22"/>
        <v>153.09891999999999</v>
      </c>
      <c r="BU217" s="11">
        <f t="shared" si="23"/>
        <v>217.26128000000003</v>
      </c>
    </row>
    <row r="218" spans="1:73" ht="18.75" customHeight="1" x14ac:dyDescent="0.3">
      <c r="A218" s="58">
        <f t="shared" si="24"/>
        <v>209</v>
      </c>
      <c r="B218" s="63" t="s">
        <v>232</v>
      </c>
      <c r="C218" s="193">
        <v>254.91078000000002</v>
      </c>
      <c r="D218" s="194">
        <v>254.74825000000001</v>
      </c>
      <c r="E218" s="85"/>
      <c r="F218" s="86"/>
      <c r="G218" s="87"/>
      <c r="H218" s="85"/>
      <c r="I218" s="86"/>
      <c r="J218" s="85"/>
      <c r="K218" s="88"/>
      <c r="L218" s="86"/>
      <c r="M218" s="89"/>
      <c r="N218" s="86"/>
      <c r="O218" s="85"/>
      <c r="P218" s="86"/>
      <c r="Q218" s="90"/>
      <c r="R218" s="86"/>
      <c r="S218" s="85"/>
      <c r="T218" s="88"/>
      <c r="U218" s="86"/>
      <c r="V218" s="85"/>
      <c r="W218" s="86"/>
      <c r="X218" s="85"/>
      <c r="Y218" s="86"/>
      <c r="Z218" s="85"/>
      <c r="AA218" s="91"/>
      <c r="AB218" s="85"/>
      <c r="AC218" s="86"/>
      <c r="AD218" s="85"/>
      <c r="AE218" s="86"/>
      <c r="AF218" s="92">
        <v>1</v>
      </c>
      <c r="AG218" s="86">
        <v>3.5494400000000002</v>
      </c>
      <c r="AH218" s="92"/>
      <c r="AI218" s="86"/>
      <c r="AJ218" s="93"/>
      <c r="AK218" s="94"/>
      <c r="AL218" s="95"/>
      <c r="AM218" s="96"/>
      <c r="AN218" s="96"/>
      <c r="AO218" s="92"/>
      <c r="AP218" s="86"/>
      <c r="AQ218" s="96"/>
      <c r="AR218" s="95"/>
      <c r="AS218" s="86"/>
      <c r="AT218" s="88"/>
      <c r="AU218" s="86"/>
      <c r="AV218" s="97"/>
      <c r="AW218" s="96">
        <v>24.927999999999997</v>
      </c>
      <c r="AX218" s="89"/>
      <c r="AY218" s="86"/>
      <c r="AZ218" s="95">
        <v>2.0999999999999998E-2</v>
      </c>
      <c r="BA218" s="86">
        <v>34.446150000000003</v>
      </c>
      <c r="BB218" s="95"/>
      <c r="BC218" s="86"/>
      <c r="BD218" s="95">
        <v>2E-3</v>
      </c>
      <c r="BE218" s="86">
        <v>5.2415500000000002</v>
      </c>
      <c r="BF218" s="90"/>
      <c r="BG218" s="86"/>
      <c r="BH218" s="90">
        <v>3</v>
      </c>
      <c r="BI218" s="86">
        <v>3.9649999999999999</v>
      </c>
      <c r="BJ218" s="95"/>
      <c r="BK218" s="86"/>
      <c r="BL218" s="90">
        <v>2</v>
      </c>
      <c r="BM218" s="86">
        <v>2.1739999999999999</v>
      </c>
      <c r="BN218" s="90"/>
      <c r="BO218" s="86"/>
      <c r="BP218" s="98">
        <f t="shared" si="19"/>
        <v>28.477439999999998</v>
      </c>
      <c r="BQ218" s="99">
        <f t="shared" si="20"/>
        <v>43.65270000000001</v>
      </c>
      <c r="BR218" s="100">
        <f t="shared" si="21"/>
        <v>2.1739999999999999</v>
      </c>
      <c r="BS218" s="101">
        <f t="shared" si="22"/>
        <v>74.304140000000018</v>
      </c>
      <c r="BU218" s="11">
        <f t="shared" si="23"/>
        <v>180.44410999999999</v>
      </c>
    </row>
    <row r="219" spans="1:73" ht="18.75" customHeight="1" x14ac:dyDescent="0.3">
      <c r="A219" s="58">
        <f t="shared" si="24"/>
        <v>210</v>
      </c>
      <c r="B219" s="63" t="s">
        <v>233</v>
      </c>
      <c r="C219" s="193">
        <v>339.17466000000002</v>
      </c>
      <c r="D219" s="194">
        <v>335.99567999999999</v>
      </c>
      <c r="E219" s="85"/>
      <c r="F219" s="86"/>
      <c r="G219" s="87"/>
      <c r="H219" s="85">
        <v>0.23</v>
      </c>
      <c r="I219" s="86">
        <v>291.29006000000004</v>
      </c>
      <c r="J219" s="85"/>
      <c r="K219" s="88"/>
      <c r="L219" s="86"/>
      <c r="M219" s="89"/>
      <c r="N219" s="86"/>
      <c r="O219" s="85"/>
      <c r="P219" s="86"/>
      <c r="Q219" s="90"/>
      <c r="R219" s="86"/>
      <c r="S219" s="85"/>
      <c r="T219" s="88"/>
      <c r="U219" s="86"/>
      <c r="V219" s="85"/>
      <c r="W219" s="86"/>
      <c r="X219" s="85"/>
      <c r="Y219" s="86"/>
      <c r="Z219" s="85"/>
      <c r="AA219" s="91"/>
      <c r="AB219" s="85"/>
      <c r="AC219" s="86"/>
      <c r="AD219" s="85"/>
      <c r="AE219" s="86"/>
      <c r="AF219" s="92"/>
      <c r="AG219" s="86"/>
      <c r="AH219" s="92"/>
      <c r="AI219" s="86"/>
      <c r="AJ219" s="93"/>
      <c r="AK219" s="94"/>
      <c r="AL219" s="95"/>
      <c r="AM219" s="96"/>
      <c r="AN219" s="96"/>
      <c r="AO219" s="92"/>
      <c r="AP219" s="86"/>
      <c r="AQ219" s="96"/>
      <c r="AR219" s="95"/>
      <c r="AS219" s="86"/>
      <c r="AT219" s="88"/>
      <c r="AU219" s="86"/>
      <c r="AV219" s="97"/>
      <c r="AW219" s="96">
        <v>14.531000000000001</v>
      </c>
      <c r="AX219" s="89"/>
      <c r="AY219" s="86"/>
      <c r="AZ219" s="95">
        <v>1.18E-2</v>
      </c>
      <c r="BA219" s="86">
        <v>32.383310000000002</v>
      </c>
      <c r="BB219" s="95">
        <v>6.4999999999999997E-3</v>
      </c>
      <c r="BC219" s="86">
        <v>10.29189</v>
      </c>
      <c r="BD219" s="95">
        <v>1.0500000000000001E-2</v>
      </c>
      <c r="BE219" s="86">
        <v>29.15673</v>
      </c>
      <c r="BF219" s="90"/>
      <c r="BG219" s="86"/>
      <c r="BH219" s="90">
        <v>9</v>
      </c>
      <c r="BI219" s="86">
        <v>10.586</v>
      </c>
      <c r="BJ219" s="95">
        <v>6.0000000000000001E-3</v>
      </c>
      <c r="BK219" s="86">
        <v>1.17503</v>
      </c>
      <c r="BL219" s="90">
        <v>1</v>
      </c>
      <c r="BM219" s="86">
        <v>1.002</v>
      </c>
      <c r="BN219" s="90"/>
      <c r="BO219" s="86"/>
      <c r="BP219" s="98">
        <f t="shared" si="19"/>
        <v>305.82106000000005</v>
      </c>
      <c r="BQ219" s="99">
        <f t="shared" si="20"/>
        <v>82.417929999999998</v>
      </c>
      <c r="BR219" s="100">
        <f t="shared" si="21"/>
        <v>2.1770300000000002</v>
      </c>
      <c r="BS219" s="101">
        <f t="shared" si="22"/>
        <v>390.41602000000006</v>
      </c>
      <c r="BU219" s="11">
        <f t="shared" si="23"/>
        <v>-54.420340000000067</v>
      </c>
    </row>
    <row r="220" spans="1:73" ht="18.75" customHeight="1" x14ac:dyDescent="0.3">
      <c r="A220" s="58">
        <f t="shared" si="24"/>
        <v>211</v>
      </c>
      <c r="B220" s="66" t="s">
        <v>234</v>
      </c>
      <c r="C220" s="201">
        <v>372.96431999999999</v>
      </c>
      <c r="D220" s="202">
        <v>365.21376000000004</v>
      </c>
      <c r="E220" s="85">
        <v>8.0000000000000002E-3</v>
      </c>
      <c r="F220" s="86">
        <v>4.1290500000000003</v>
      </c>
      <c r="G220" s="87"/>
      <c r="H220" s="85">
        <v>7.0000000000000001E-3</v>
      </c>
      <c r="I220" s="86">
        <v>13.84689</v>
      </c>
      <c r="J220" s="85"/>
      <c r="K220" s="88"/>
      <c r="L220" s="86"/>
      <c r="M220" s="89"/>
      <c r="N220" s="86"/>
      <c r="O220" s="85">
        <v>3.2000000000000001E-2</v>
      </c>
      <c r="P220" s="86">
        <v>11.04067</v>
      </c>
      <c r="Q220" s="90"/>
      <c r="R220" s="86"/>
      <c r="S220" s="85"/>
      <c r="T220" s="88"/>
      <c r="U220" s="86"/>
      <c r="V220" s="85"/>
      <c r="W220" s="86"/>
      <c r="X220" s="85"/>
      <c r="Y220" s="86"/>
      <c r="Z220" s="85">
        <v>2</v>
      </c>
      <c r="AA220" s="91">
        <v>2.09558</v>
      </c>
      <c r="AB220" s="85"/>
      <c r="AC220" s="86"/>
      <c r="AD220" s="85"/>
      <c r="AE220" s="86"/>
      <c r="AF220" s="92">
        <v>2</v>
      </c>
      <c r="AG220" s="86">
        <v>4.7119999999999997</v>
      </c>
      <c r="AH220" s="92"/>
      <c r="AI220" s="86"/>
      <c r="AJ220" s="93"/>
      <c r="AK220" s="94"/>
      <c r="AL220" s="95"/>
      <c r="AM220" s="96"/>
      <c r="AN220" s="96"/>
      <c r="AO220" s="92"/>
      <c r="AP220" s="86"/>
      <c r="AQ220" s="96"/>
      <c r="AR220" s="95"/>
      <c r="AS220" s="86"/>
      <c r="AT220" s="88"/>
      <c r="AU220" s="86"/>
      <c r="AV220" s="97"/>
      <c r="AW220" s="96">
        <v>41.414000000000001</v>
      </c>
      <c r="AX220" s="89"/>
      <c r="AY220" s="86"/>
      <c r="AZ220" s="95">
        <v>2.6500000000000003E-2</v>
      </c>
      <c r="BA220" s="86">
        <v>54.315939999999998</v>
      </c>
      <c r="BB220" s="95">
        <v>4.0000000000000001E-3</v>
      </c>
      <c r="BC220" s="86">
        <v>10.712730000000001</v>
      </c>
      <c r="BD220" s="95">
        <v>8.0000000000000002E-3</v>
      </c>
      <c r="BE220" s="86">
        <v>14.069290000000001</v>
      </c>
      <c r="BF220" s="90"/>
      <c r="BG220" s="86"/>
      <c r="BH220" s="90">
        <v>10</v>
      </c>
      <c r="BI220" s="86">
        <v>12.154999999999999</v>
      </c>
      <c r="BJ220" s="95"/>
      <c r="BK220" s="86"/>
      <c r="BL220" s="90"/>
      <c r="BM220" s="86"/>
      <c r="BN220" s="90"/>
      <c r="BO220" s="86"/>
      <c r="BP220" s="98">
        <f t="shared" si="19"/>
        <v>77.238190000000003</v>
      </c>
      <c r="BQ220" s="99">
        <f t="shared" si="20"/>
        <v>91.252960000000002</v>
      </c>
      <c r="BR220" s="100">
        <f t="shared" si="21"/>
        <v>0</v>
      </c>
      <c r="BS220" s="101">
        <f t="shared" si="22"/>
        <v>168.49115</v>
      </c>
      <c r="BU220" s="11">
        <f t="shared" si="23"/>
        <v>196.72261000000003</v>
      </c>
    </row>
    <row r="221" spans="1:73" ht="18.75" customHeight="1" x14ac:dyDescent="0.3">
      <c r="A221" s="58">
        <f t="shared" si="24"/>
        <v>212</v>
      </c>
      <c r="B221" s="63" t="s">
        <v>235</v>
      </c>
      <c r="C221" s="193">
        <v>58.384860000000003</v>
      </c>
      <c r="D221" s="194">
        <v>58.832899999999995</v>
      </c>
      <c r="E221" s="85"/>
      <c r="F221" s="86"/>
      <c r="G221" s="87"/>
      <c r="H221" s="85"/>
      <c r="I221" s="86"/>
      <c r="J221" s="85">
        <v>6.0000000000000001E-3</v>
      </c>
      <c r="K221" s="88">
        <v>2</v>
      </c>
      <c r="L221" s="86">
        <v>18.97766</v>
      </c>
      <c r="M221" s="89"/>
      <c r="N221" s="86"/>
      <c r="O221" s="85"/>
      <c r="P221" s="86"/>
      <c r="Q221" s="90"/>
      <c r="R221" s="86"/>
      <c r="S221" s="85"/>
      <c r="T221" s="88"/>
      <c r="U221" s="86"/>
      <c r="V221" s="85"/>
      <c r="W221" s="86"/>
      <c r="X221" s="85"/>
      <c r="Y221" s="86"/>
      <c r="Z221" s="85"/>
      <c r="AA221" s="91"/>
      <c r="AB221" s="85"/>
      <c r="AC221" s="86"/>
      <c r="AD221" s="85"/>
      <c r="AE221" s="86"/>
      <c r="AF221" s="92">
        <v>1</v>
      </c>
      <c r="AG221" s="86">
        <v>1.5349600000000001</v>
      </c>
      <c r="AH221" s="92"/>
      <c r="AI221" s="86"/>
      <c r="AJ221" s="93"/>
      <c r="AK221" s="94"/>
      <c r="AL221" s="95"/>
      <c r="AM221" s="96"/>
      <c r="AN221" s="96"/>
      <c r="AO221" s="92"/>
      <c r="AP221" s="86"/>
      <c r="AQ221" s="96"/>
      <c r="AR221" s="95"/>
      <c r="AS221" s="86"/>
      <c r="AT221" s="88"/>
      <c r="AU221" s="86"/>
      <c r="AV221" s="97"/>
      <c r="AW221" s="96">
        <v>5.6669999999999998</v>
      </c>
      <c r="AX221" s="89"/>
      <c r="AY221" s="86"/>
      <c r="AZ221" s="95"/>
      <c r="BA221" s="86"/>
      <c r="BB221" s="95">
        <v>2.5000000000000001E-3</v>
      </c>
      <c r="BC221" s="86">
        <v>5.5273599999999998</v>
      </c>
      <c r="BD221" s="95"/>
      <c r="BE221" s="86"/>
      <c r="BF221" s="90"/>
      <c r="BG221" s="86"/>
      <c r="BH221" s="90">
        <v>2</v>
      </c>
      <c r="BI221" s="86">
        <v>2.7069999999999999</v>
      </c>
      <c r="BJ221" s="95"/>
      <c r="BK221" s="86"/>
      <c r="BL221" s="90"/>
      <c r="BM221" s="86"/>
      <c r="BN221" s="90"/>
      <c r="BO221" s="86"/>
      <c r="BP221" s="98">
        <f t="shared" si="19"/>
        <v>26.17962</v>
      </c>
      <c r="BQ221" s="99">
        <f t="shared" si="20"/>
        <v>8.2343599999999988</v>
      </c>
      <c r="BR221" s="100">
        <f t="shared" si="21"/>
        <v>0</v>
      </c>
      <c r="BS221" s="101">
        <f t="shared" si="22"/>
        <v>34.413979999999995</v>
      </c>
      <c r="BU221" s="11">
        <f t="shared" si="23"/>
        <v>24.41892</v>
      </c>
    </row>
    <row r="222" spans="1:73" ht="18.75" customHeight="1" x14ac:dyDescent="0.3">
      <c r="A222" s="58">
        <f t="shared" si="24"/>
        <v>213</v>
      </c>
      <c r="B222" s="63" t="s">
        <v>236</v>
      </c>
      <c r="C222" s="193">
        <v>373.33782000000002</v>
      </c>
      <c r="D222" s="194">
        <v>392.83080000000001</v>
      </c>
      <c r="E222" s="85"/>
      <c r="F222" s="86"/>
      <c r="G222" s="87"/>
      <c r="H222" s="85"/>
      <c r="I222" s="86"/>
      <c r="J222" s="85"/>
      <c r="K222" s="88"/>
      <c r="L222" s="86"/>
      <c r="M222" s="89"/>
      <c r="N222" s="86"/>
      <c r="O222" s="85">
        <v>0.11799999999999999</v>
      </c>
      <c r="P222" s="86">
        <v>25.32</v>
      </c>
      <c r="Q222" s="90"/>
      <c r="R222" s="86"/>
      <c r="S222" s="85"/>
      <c r="T222" s="88"/>
      <c r="U222" s="86"/>
      <c r="V222" s="85"/>
      <c r="W222" s="86"/>
      <c r="X222" s="85"/>
      <c r="Y222" s="86"/>
      <c r="Z222" s="85"/>
      <c r="AA222" s="91"/>
      <c r="AB222" s="85"/>
      <c r="AC222" s="86"/>
      <c r="AD222" s="85"/>
      <c r="AE222" s="86"/>
      <c r="AF222" s="92"/>
      <c r="AG222" s="86"/>
      <c r="AH222" s="92"/>
      <c r="AI222" s="86"/>
      <c r="AJ222" s="93"/>
      <c r="AK222" s="94"/>
      <c r="AL222" s="95"/>
      <c r="AM222" s="96"/>
      <c r="AN222" s="96"/>
      <c r="AO222" s="92"/>
      <c r="AP222" s="86"/>
      <c r="AQ222" s="96"/>
      <c r="AR222" s="95"/>
      <c r="AS222" s="86"/>
      <c r="AT222" s="88"/>
      <c r="AU222" s="86"/>
      <c r="AV222" s="97"/>
      <c r="AW222" s="96">
        <v>6.516</v>
      </c>
      <c r="AX222" s="89"/>
      <c r="AY222" s="86"/>
      <c r="AZ222" s="95"/>
      <c r="BA222" s="86"/>
      <c r="BB222" s="95">
        <v>8.0000000000000002E-3</v>
      </c>
      <c r="BC222" s="86">
        <v>12.439959999999999</v>
      </c>
      <c r="BD222" s="95">
        <v>2E-3</v>
      </c>
      <c r="BE222" s="86">
        <v>3.7045699999999999</v>
      </c>
      <c r="BF222" s="90"/>
      <c r="BG222" s="86"/>
      <c r="BH222" s="90">
        <v>11</v>
      </c>
      <c r="BI222" s="86">
        <v>11.494</v>
      </c>
      <c r="BJ222" s="95"/>
      <c r="BK222" s="86"/>
      <c r="BL222" s="90"/>
      <c r="BM222" s="86"/>
      <c r="BN222" s="90">
        <v>1</v>
      </c>
      <c r="BO222" s="86">
        <v>4.8085199999999997</v>
      </c>
      <c r="BP222" s="98">
        <f t="shared" si="19"/>
        <v>31.835999999999999</v>
      </c>
      <c r="BQ222" s="99">
        <f t="shared" si="20"/>
        <v>27.638529999999999</v>
      </c>
      <c r="BR222" s="100">
        <f t="shared" si="21"/>
        <v>4.8085199999999997</v>
      </c>
      <c r="BS222" s="101">
        <f t="shared" si="22"/>
        <v>64.283050000000003</v>
      </c>
      <c r="BU222" s="11">
        <f t="shared" si="23"/>
        <v>328.54775000000001</v>
      </c>
    </row>
    <row r="223" spans="1:73" ht="18.75" customHeight="1" x14ac:dyDescent="0.3">
      <c r="A223" s="58">
        <f t="shared" si="24"/>
        <v>214</v>
      </c>
      <c r="B223" s="63" t="s">
        <v>237</v>
      </c>
      <c r="C223" s="193">
        <v>270.66023999999999</v>
      </c>
      <c r="D223" s="194">
        <v>265.28647000000001</v>
      </c>
      <c r="E223" s="85">
        <v>1.5E-3</v>
      </c>
      <c r="F223" s="86">
        <v>1.33893</v>
      </c>
      <c r="G223" s="87"/>
      <c r="H223" s="85"/>
      <c r="I223" s="86"/>
      <c r="J223" s="85"/>
      <c r="K223" s="88"/>
      <c r="L223" s="86"/>
      <c r="M223" s="89"/>
      <c r="N223" s="86"/>
      <c r="O223" s="85">
        <v>0.14500000000000002</v>
      </c>
      <c r="P223" s="86">
        <v>39.050000000000004</v>
      </c>
      <c r="Q223" s="90"/>
      <c r="R223" s="86"/>
      <c r="S223" s="85"/>
      <c r="T223" s="88"/>
      <c r="U223" s="86"/>
      <c r="V223" s="85"/>
      <c r="W223" s="86"/>
      <c r="X223" s="85"/>
      <c r="Y223" s="86"/>
      <c r="Z223" s="85"/>
      <c r="AA223" s="91"/>
      <c r="AB223" s="85"/>
      <c r="AC223" s="86"/>
      <c r="AD223" s="85"/>
      <c r="AE223" s="86"/>
      <c r="AF223" s="92">
        <v>1</v>
      </c>
      <c r="AG223" s="86">
        <v>3.1488299999999998</v>
      </c>
      <c r="AH223" s="92"/>
      <c r="AI223" s="86"/>
      <c r="AJ223" s="93"/>
      <c r="AK223" s="94"/>
      <c r="AL223" s="95"/>
      <c r="AM223" s="96"/>
      <c r="AN223" s="96"/>
      <c r="AO223" s="92"/>
      <c r="AP223" s="86"/>
      <c r="AQ223" s="96"/>
      <c r="AR223" s="95"/>
      <c r="AS223" s="86"/>
      <c r="AT223" s="102"/>
      <c r="AU223" s="103"/>
      <c r="AV223" s="104"/>
      <c r="AW223" s="122">
        <v>36.412999999999997</v>
      </c>
      <c r="AX223" s="89"/>
      <c r="AY223" s="86"/>
      <c r="AZ223" s="95">
        <v>1.55E-2</v>
      </c>
      <c r="BA223" s="86">
        <v>46.84919</v>
      </c>
      <c r="BB223" s="95">
        <v>1.5E-3</v>
      </c>
      <c r="BC223" s="86">
        <v>3.0350000000000001</v>
      </c>
      <c r="BD223" s="95">
        <v>2E-3</v>
      </c>
      <c r="BE223" s="86">
        <v>7.2827099999999998</v>
      </c>
      <c r="BF223" s="90"/>
      <c r="BG223" s="86"/>
      <c r="BH223" s="90">
        <v>3</v>
      </c>
      <c r="BI223" s="86">
        <v>3.766</v>
      </c>
      <c r="BJ223" s="95"/>
      <c r="BK223" s="86"/>
      <c r="BL223" s="90">
        <v>2</v>
      </c>
      <c r="BM223" s="86">
        <v>1.8620000000000001</v>
      </c>
      <c r="BN223" s="90"/>
      <c r="BO223" s="86"/>
      <c r="BP223" s="98">
        <f t="shared" si="19"/>
        <v>79.950760000000002</v>
      </c>
      <c r="BQ223" s="99">
        <f t="shared" si="20"/>
        <v>60.932900000000004</v>
      </c>
      <c r="BR223" s="100">
        <f t="shared" si="21"/>
        <v>1.8620000000000001</v>
      </c>
      <c r="BS223" s="101">
        <f t="shared" si="22"/>
        <v>142.74566000000002</v>
      </c>
      <c r="BU223" s="11">
        <f t="shared" si="23"/>
        <v>122.54080999999999</v>
      </c>
    </row>
    <row r="224" spans="1:73" ht="18.75" customHeight="1" x14ac:dyDescent="0.3">
      <c r="A224" s="58">
        <f t="shared" si="24"/>
        <v>215</v>
      </c>
      <c r="B224" s="63" t="s">
        <v>238</v>
      </c>
      <c r="C224" s="193">
        <v>442.15686000000005</v>
      </c>
      <c r="D224" s="194">
        <v>435.92960999999997</v>
      </c>
      <c r="E224" s="85">
        <v>0.01</v>
      </c>
      <c r="F224" s="86">
        <v>4.032</v>
      </c>
      <c r="G224" s="87"/>
      <c r="H224" s="85"/>
      <c r="I224" s="86"/>
      <c r="J224" s="85"/>
      <c r="K224" s="88"/>
      <c r="L224" s="86"/>
      <c r="M224" s="89"/>
      <c r="N224" s="86"/>
      <c r="O224" s="85"/>
      <c r="P224" s="86"/>
      <c r="Q224" s="90"/>
      <c r="R224" s="86"/>
      <c r="S224" s="85"/>
      <c r="T224" s="88"/>
      <c r="U224" s="86"/>
      <c r="V224" s="85"/>
      <c r="W224" s="86"/>
      <c r="X224" s="85"/>
      <c r="Y224" s="86"/>
      <c r="Z224" s="85"/>
      <c r="AA224" s="91"/>
      <c r="AB224" s="85"/>
      <c r="AC224" s="86"/>
      <c r="AD224" s="85"/>
      <c r="AE224" s="86"/>
      <c r="AF224" s="92"/>
      <c r="AG224" s="86"/>
      <c r="AH224" s="92"/>
      <c r="AI224" s="86"/>
      <c r="AJ224" s="93"/>
      <c r="AK224" s="94"/>
      <c r="AL224" s="95"/>
      <c r="AM224" s="96"/>
      <c r="AN224" s="96"/>
      <c r="AO224" s="92"/>
      <c r="AP224" s="86"/>
      <c r="AQ224" s="96"/>
      <c r="AR224" s="95"/>
      <c r="AS224" s="86"/>
      <c r="AT224" s="88"/>
      <c r="AU224" s="86"/>
      <c r="AV224" s="97"/>
      <c r="AW224" s="96">
        <v>21.358999999999998</v>
      </c>
      <c r="AX224" s="89"/>
      <c r="AY224" s="86"/>
      <c r="AZ224" s="95">
        <v>0.02</v>
      </c>
      <c r="BA224" s="86">
        <v>5.3265500000000001</v>
      </c>
      <c r="BB224" s="95">
        <v>1.15E-2</v>
      </c>
      <c r="BC224" s="86">
        <v>19.179119999999998</v>
      </c>
      <c r="BD224" s="95">
        <v>1.5E-3</v>
      </c>
      <c r="BE224" s="86">
        <v>9.7771299999999997</v>
      </c>
      <c r="BF224" s="90"/>
      <c r="BG224" s="86"/>
      <c r="BH224" s="90">
        <v>6</v>
      </c>
      <c r="BI224" s="86">
        <v>10.916</v>
      </c>
      <c r="BJ224" s="95">
        <v>3.0000000000000001E-3</v>
      </c>
      <c r="BK224" s="86">
        <v>0.50570999999999999</v>
      </c>
      <c r="BL224" s="90"/>
      <c r="BM224" s="86"/>
      <c r="BN224" s="90">
        <v>4</v>
      </c>
      <c r="BO224" s="86">
        <v>16.5977</v>
      </c>
      <c r="BP224" s="98">
        <f t="shared" si="19"/>
        <v>25.390999999999998</v>
      </c>
      <c r="BQ224" s="99">
        <f t="shared" si="20"/>
        <v>45.198799999999991</v>
      </c>
      <c r="BR224" s="100">
        <f t="shared" si="21"/>
        <v>17.10341</v>
      </c>
      <c r="BS224" s="101">
        <f t="shared" si="22"/>
        <v>87.693209999999993</v>
      </c>
      <c r="BU224" s="11">
        <f t="shared" si="23"/>
        <v>348.2364</v>
      </c>
    </row>
    <row r="225" spans="1:73" ht="18.75" customHeight="1" x14ac:dyDescent="0.3">
      <c r="A225" s="58">
        <f t="shared" si="24"/>
        <v>216</v>
      </c>
      <c r="B225" s="63" t="s">
        <v>239</v>
      </c>
      <c r="C225" s="193">
        <v>338.30261999999999</v>
      </c>
      <c r="D225" s="194">
        <v>325.49126000000001</v>
      </c>
      <c r="E225" s="85"/>
      <c r="F225" s="86"/>
      <c r="G225" s="87"/>
      <c r="H225" s="85"/>
      <c r="I225" s="86"/>
      <c r="J225" s="85"/>
      <c r="K225" s="88"/>
      <c r="L225" s="86"/>
      <c r="M225" s="89"/>
      <c r="N225" s="86"/>
      <c r="O225" s="85"/>
      <c r="P225" s="86"/>
      <c r="Q225" s="90"/>
      <c r="R225" s="86"/>
      <c r="S225" s="85"/>
      <c r="T225" s="88"/>
      <c r="U225" s="86"/>
      <c r="V225" s="85"/>
      <c r="W225" s="86"/>
      <c r="X225" s="85"/>
      <c r="Y225" s="86"/>
      <c r="Z225" s="85"/>
      <c r="AA225" s="91"/>
      <c r="AB225" s="85"/>
      <c r="AC225" s="86"/>
      <c r="AD225" s="85"/>
      <c r="AE225" s="86"/>
      <c r="AF225" s="92"/>
      <c r="AG225" s="86"/>
      <c r="AH225" s="92"/>
      <c r="AI225" s="86"/>
      <c r="AJ225" s="93"/>
      <c r="AK225" s="94"/>
      <c r="AL225" s="95"/>
      <c r="AM225" s="96"/>
      <c r="AN225" s="96"/>
      <c r="AO225" s="92"/>
      <c r="AP225" s="86"/>
      <c r="AQ225" s="96"/>
      <c r="AR225" s="95"/>
      <c r="AS225" s="86"/>
      <c r="AT225" s="88"/>
      <c r="AU225" s="86"/>
      <c r="AV225" s="97"/>
      <c r="AW225" s="96">
        <v>54.668999999999997</v>
      </c>
      <c r="AX225" s="89"/>
      <c r="AY225" s="86"/>
      <c r="AZ225" s="95">
        <v>2.3E-2</v>
      </c>
      <c r="BA225" s="86">
        <v>57.439</v>
      </c>
      <c r="BB225" s="95">
        <v>1.8E-3</v>
      </c>
      <c r="BC225" s="86">
        <v>3.0445099999999998</v>
      </c>
      <c r="BD225" s="95"/>
      <c r="BE225" s="86"/>
      <c r="BF225" s="90"/>
      <c r="BG225" s="86"/>
      <c r="BH225" s="90">
        <v>2</v>
      </c>
      <c r="BI225" s="86">
        <v>2.3319999999999999</v>
      </c>
      <c r="BJ225" s="95">
        <v>0.185</v>
      </c>
      <c r="BK225" s="86">
        <v>93.996899999999997</v>
      </c>
      <c r="BL225" s="90">
        <v>3</v>
      </c>
      <c r="BM225" s="86">
        <v>3.7030000000000003</v>
      </c>
      <c r="BN225" s="90">
        <v>8</v>
      </c>
      <c r="BO225" s="86">
        <v>46.538499999999999</v>
      </c>
      <c r="BP225" s="98">
        <f t="shared" si="19"/>
        <v>54.668999999999997</v>
      </c>
      <c r="BQ225" s="99">
        <f t="shared" si="20"/>
        <v>62.815510000000003</v>
      </c>
      <c r="BR225" s="100">
        <f t="shared" si="21"/>
        <v>144.23840000000001</v>
      </c>
      <c r="BS225" s="101">
        <f t="shared" si="22"/>
        <v>261.72291000000001</v>
      </c>
      <c r="BU225" s="11">
        <f t="shared" si="23"/>
        <v>63.768349999999998</v>
      </c>
    </row>
    <row r="226" spans="1:73" ht="18" customHeight="1" thickBot="1" x14ac:dyDescent="0.35">
      <c r="A226" s="58">
        <f t="shared" si="24"/>
        <v>217</v>
      </c>
      <c r="B226" s="67" t="s">
        <v>240</v>
      </c>
      <c r="C226" s="201">
        <v>270.31013999999999</v>
      </c>
      <c r="D226" s="202">
        <v>262.92907000000002</v>
      </c>
      <c r="E226" s="123">
        <v>1.0999999999999999E-2</v>
      </c>
      <c r="F226" s="124">
        <v>5.8650399999999996</v>
      </c>
      <c r="G226" s="125"/>
      <c r="H226" s="123"/>
      <c r="I226" s="124"/>
      <c r="J226" s="123"/>
      <c r="K226" s="126"/>
      <c r="L226" s="124"/>
      <c r="M226" s="127"/>
      <c r="N226" s="124"/>
      <c r="O226" s="123">
        <v>0.3</v>
      </c>
      <c r="P226" s="124">
        <v>65.36</v>
      </c>
      <c r="Q226" s="128"/>
      <c r="R226" s="124"/>
      <c r="S226" s="123"/>
      <c r="T226" s="126"/>
      <c r="U226" s="124"/>
      <c r="V226" s="123"/>
      <c r="W226" s="124"/>
      <c r="X226" s="123"/>
      <c r="Y226" s="124"/>
      <c r="Z226" s="123">
        <v>10</v>
      </c>
      <c r="AA226" s="129">
        <v>5.3348399999999998</v>
      </c>
      <c r="AB226" s="123"/>
      <c r="AC226" s="124"/>
      <c r="AD226" s="123"/>
      <c r="AE226" s="124"/>
      <c r="AF226" s="130"/>
      <c r="AG226" s="124"/>
      <c r="AH226" s="130"/>
      <c r="AI226" s="124"/>
      <c r="AJ226" s="131"/>
      <c r="AK226" s="132"/>
      <c r="AL226" s="133"/>
      <c r="AM226" s="134"/>
      <c r="AN226" s="134"/>
      <c r="AO226" s="130"/>
      <c r="AP226" s="124"/>
      <c r="AQ226" s="134"/>
      <c r="AR226" s="133"/>
      <c r="AS226" s="124"/>
      <c r="AT226" s="126"/>
      <c r="AU226" s="124"/>
      <c r="AV226" s="135"/>
      <c r="AW226" s="134">
        <v>12.137</v>
      </c>
      <c r="AX226" s="127">
        <v>2E-3</v>
      </c>
      <c r="AY226" s="124">
        <v>6.6010900000000001</v>
      </c>
      <c r="AZ226" s="133"/>
      <c r="BA226" s="124"/>
      <c r="BB226" s="133">
        <v>3.5000000000000001E-3</v>
      </c>
      <c r="BC226" s="124">
        <v>8.0006799999999991</v>
      </c>
      <c r="BD226" s="133">
        <v>2E-3</v>
      </c>
      <c r="BE226" s="124">
        <v>5.6998699999999998</v>
      </c>
      <c r="BF226" s="128"/>
      <c r="BG226" s="124"/>
      <c r="BH226" s="128">
        <v>19</v>
      </c>
      <c r="BI226" s="124">
        <v>26.254000000000001</v>
      </c>
      <c r="BJ226" s="133"/>
      <c r="BK226" s="124"/>
      <c r="BL226" s="128"/>
      <c r="BM226" s="124"/>
      <c r="BN226" s="128"/>
      <c r="BO226" s="124"/>
      <c r="BP226" s="98">
        <f t="shared" si="19"/>
        <v>88.696879999999993</v>
      </c>
      <c r="BQ226" s="99">
        <f t="shared" si="20"/>
        <v>46.555639999999997</v>
      </c>
      <c r="BR226" s="100">
        <f t="shared" si="21"/>
        <v>0</v>
      </c>
      <c r="BS226" s="101">
        <f t="shared" si="22"/>
        <v>135.25252</v>
      </c>
      <c r="BU226" s="11">
        <f t="shared" si="23"/>
        <v>127.67655000000002</v>
      </c>
    </row>
    <row r="227" spans="1:73" ht="30" customHeight="1" thickBot="1" x14ac:dyDescent="0.35">
      <c r="A227" s="151" t="s">
        <v>298</v>
      </c>
      <c r="B227" s="152"/>
      <c r="C227" s="47">
        <f>SUM(C9:C226)</f>
        <v>51175.074649999988</v>
      </c>
      <c r="D227" s="47">
        <f>SUM(D9:D226)</f>
        <v>50996.864440000005</v>
      </c>
      <c r="E227" s="47">
        <f>SUM(E9:E226)</f>
        <v>1.0856999999999999</v>
      </c>
      <c r="F227" s="48">
        <f>SUM(F9:F226)</f>
        <v>1106.4230599999999</v>
      </c>
      <c r="G227" s="49">
        <f>SUM(G9:G226)</f>
        <v>0</v>
      </c>
      <c r="H227" s="47">
        <f>SUM(H9:H226)</f>
        <v>8.616850000000003</v>
      </c>
      <c r="I227" s="48">
        <f>SUM(I9:I226)</f>
        <v>14951.889886330478</v>
      </c>
      <c r="J227" s="47">
        <f>SUM(J9:J226)</f>
        <v>0.19100000000000003</v>
      </c>
      <c r="K227" s="50">
        <f>SUM(K9:K226)</f>
        <v>85</v>
      </c>
      <c r="L227" s="48">
        <f>SUM(L9:L226)</f>
        <v>450.14816999999999</v>
      </c>
      <c r="M227" s="48">
        <f>SUM(M9:M226)</f>
        <v>0.18020000000000003</v>
      </c>
      <c r="N227" s="48">
        <f>SUM(N9:N226)</f>
        <v>485.08155999999997</v>
      </c>
      <c r="O227" s="47">
        <f>SUM(O9:O226)</f>
        <v>3.7869999999999999</v>
      </c>
      <c r="P227" s="48">
        <f>SUM(P9:P226)</f>
        <v>1463.4550050596299</v>
      </c>
      <c r="Q227" s="51">
        <f>SUM(Q9:Q226)</f>
        <v>1</v>
      </c>
      <c r="R227" s="48">
        <f>SUM(R9:R226)</f>
        <v>4.4109999999999996</v>
      </c>
      <c r="S227" s="47">
        <f>SUM(S9:S226)</f>
        <v>9.6953000000000014</v>
      </c>
      <c r="T227" s="52">
        <f>SUM(T9:T226)</f>
        <v>98</v>
      </c>
      <c r="U227" s="48">
        <f>SUM(U9:U226)</f>
        <v>16296.662189999997</v>
      </c>
      <c r="V227" s="47">
        <f>SUM(V9:V226)</f>
        <v>2.64E-2</v>
      </c>
      <c r="W227" s="48">
        <f>SUM(W9:W226)</f>
        <v>46.244820000000004</v>
      </c>
      <c r="X227" s="47">
        <f>SUM(X9:X226)</f>
        <v>0.11317000000000002</v>
      </c>
      <c r="Y227" s="48">
        <f>SUM(Y9:Y226)</f>
        <v>168.28675899999999</v>
      </c>
      <c r="Z227" s="51">
        <f>SUM(Z9:Z226)</f>
        <v>280</v>
      </c>
      <c r="AA227" s="53">
        <f>SUM(AA9:AA226)</f>
        <v>300.74982999999997</v>
      </c>
      <c r="AB227" s="47">
        <f>SUM(AB9:AB226)</f>
        <v>0</v>
      </c>
      <c r="AC227" s="48">
        <f>SUM(AC9:AC226)</f>
        <v>0</v>
      </c>
      <c r="AD227" s="47">
        <f>SUM(AD9:AD226)</f>
        <v>2.5000000000000001E-3</v>
      </c>
      <c r="AE227" s="48">
        <f>SUM(AE9:AE226)</f>
        <v>3.2399</v>
      </c>
      <c r="AF227" s="51">
        <f>SUM(AF9:AF226)</f>
        <v>123</v>
      </c>
      <c r="AG227" s="48">
        <f>SUM(AG9:AG226)</f>
        <v>583.62830999999994</v>
      </c>
      <c r="AH227" s="51">
        <f>SUM(AH9:AH226)</f>
        <v>3</v>
      </c>
      <c r="AI227" s="48">
        <f>SUM(AI9:AI226)</f>
        <v>144.97844000000001</v>
      </c>
      <c r="AJ227" s="51">
        <f>SUM(AJ9:AJ226)</f>
        <v>256</v>
      </c>
      <c r="AK227" s="48">
        <f>SUM(AK9:AK226)</f>
        <v>4088.8561199999999</v>
      </c>
      <c r="AL227" s="47">
        <f>SUM(AL9:AL226)</f>
        <v>0</v>
      </c>
      <c r="AM227" s="45">
        <f>SUM(AM9:AM226)</f>
        <v>0</v>
      </c>
      <c r="AN227" s="54">
        <f>SUM(AN9:AN226)</f>
        <v>0</v>
      </c>
      <c r="AO227" s="51">
        <f>SUM(AO9:AO226)</f>
        <v>18</v>
      </c>
      <c r="AP227" s="48">
        <f>SUM(AP9:AP226)</f>
        <v>65.259693999999996</v>
      </c>
      <c r="AQ227" s="54">
        <f>SUM(AQ9:AQ226)</f>
        <v>0</v>
      </c>
      <c r="AR227" s="47">
        <f>SUM(AR9:AR226)</f>
        <v>0.56899999999999995</v>
      </c>
      <c r="AS227" s="48">
        <f>SUM(AS9:AS226)</f>
        <v>911.68957</v>
      </c>
      <c r="AT227" s="51">
        <f>SUM(AT9:AT226)</f>
        <v>175</v>
      </c>
      <c r="AU227" s="48">
        <f>SUM(AU9:AU226)</f>
        <v>115.06342000000001</v>
      </c>
      <c r="AV227" s="48">
        <f>SUM(AV9:AV226)</f>
        <v>0</v>
      </c>
      <c r="AW227" s="54">
        <f>SUM(AW9:AW226)</f>
        <v>6069.2844000000005</v>
      </c>
      <c r="AX227" s="47">
        <f>SUM(AX9:AX226)</f>
        <v>0.15400000000000008</v>
      </c>
      <c r="AY227" s="48">
        <f>SUM(AY9:AY226)</f>
        <v>341.73039999999997</v>
      </c>
      <c r="AZ227" s="47">
        <f>SUM(AZ9:AZ226)</f>
        <v>0.4276000000000002</v>
      </c>
      <c r="BA227" s="48">
        <f>SUM(BA9:BA226)</f>
        <v>1006.7768199999999</v>
      </c>
      <c r="BB227" s="47">
        <f>SUM(BB9:BB226)</f>
        <v>0.5542999999999999</v>
      </c>
      <c r="BC227" s="48">
        <f>SUM(BC9:BC226)</f>
        <v>1341.8481240000003</v>
      </c>
      <c r="BD227" s="47">
        <f>SUM(BD9:BD226)</f>
        <v>0.41730000000000023</v>
      </c>
      <c r="BE227" s="48">
        <f>SUM(BE9:BE226)</f>
        <v>967.19547</v>
      </c>
      <c r="BF227" s="51">
        <f>SUM(BF9:BF226)</f>
        <v>91</v>
      </c>
      <c r="BG227" s="48">
        <f>SUM(BG9:BG226)</f>
        <v>443.28405999999995</v>
      </c>
      <c r="BH227" s="51">
        <f>SUM(BH9:BH226)</f>
        <v>1921</v>
      </c>
      <c r="BI227" s="48">
        <f>SUM(BI9:BI226)</f>
        <v>3315.4930000000008</v>
      </c>
      <c r="BJ227" s="47">
        <f>SUM(BJ9:BJ226)</f>
        <v>1.0640000000000003</v>
      </c>
      <c r="BK227" s="48">
        <f>SUM(BK9:BK226)</f>
        <v>474.88546999999994</v>
      </c>
      <c r="BL227" s="51">
        <f>SUM(BL9:BL226)</f>
        <v>581</v>
      </c>
      <c r="BM227" s="48">
        <f>SUM(BM9:BM226)</f>
        <v>822.58599999999956</v>
      </c>
      <c r="BN227" s="51">
        <f>SUM(BN9:BN226)</f>
        <v>134</v>
      </c>
      <c r="BO227" s="48">
        <f>SUM(BO9:BO226)</f>
        <v>693.51200999999992</v>
      </c>
      <c r="BP227" s="54">
        <f>SUM(BP9:BP226)</f>
        <v>47255.35213439013</v>
      </c>
      <c r="BQ227" s="54">
        <f>SUM(BQ9:BQ226)</f>
        <v>7416.3278740000042</v>
      </c>
      <c r="BR227" s="54">
        <f>SUM(BR9:BR226)</f>
        <v>1990.9834799999999</v>
      </c>
      <c r="BS227" s="45">
        <f>SUM(BS9:BS226)</f>
        <v>56662.663488390099</v>
      </c>
      <c r="BU227" s="11"/>
    </row>
    <row r="233" spans="1:73" x14ac:dyDescent="0.3">
      <c r="AW233" s="11">
        <f>'[1]28 АВР'!$D$3-AW227</f>
        <v>0</v>
      </c>
      <c r="BS233" s="11"/>
    </row>
    <row r="234" spans="1:73" ht="15" hidden="1" thickBot="1" x14ac:dyDescent="0.35">
      <c r="B234" s="205" t="s">
        <v>299</v>
      </c>
      <c r="C234" s="205"/>
    </row>
    <row r="235" spans="1:73" ht="15" hidden="1" thickBot="1" x14ac:dyDescent="0.35">
      <c r="B235" s="206" t="s">
        <v>267</v>
      </c>
      <c r="C235" s="207" t="s">
        <v>245</v>
      </c>
      <c r="D235" s="208" t="s">
        <v>266</v>
      </c>
    </row>
    <row r="236" spans="1:73" hidden="1" x14ac:dyDescent="0.3">
      <c r="B236" s="209" t="s">
        <v>247</v>
      </c>
      <c r="C236" s="210">
        <v>2.0957399999999997</v>
      </c>
      <c r="D236" s="211">
        <v>1.5754699999999999</v>
      </c>
    </row>
    <row r="237" spans="1:73" hidden="1" x14ac:dyDescent="0.3">
      <c r="B237" s="209" t="s">
        <v>248</v>
      </c>
      <c r="C237" s="210">
        <v>4.8195599999999992</v>
      </c>
      <c r="D237" s="211">
        <v>4.6203099999999999</v>
      </c>
    </row>
    <row r="238" spans="1:73" hidden="1" x14ac:dyDescent="0.3">
      <c r="B238" s="209" t="s">
        <v>249</v>
      </c>
      <c r="C238" s="210">
        <v>7.5233999999999996</v>
      </c>
      <c r="D238" s="211">
        <v>8.0782799999999995</v>
      </c>
    </row>
    <row r="239" spans="1:73" hidden="1" x14ac:dyDescent="0.3">
      <c r="B239" s="209" t="s">
        <v>250</v>
      </c>
      <c r="C239" s="210">
        <v>6.1104599999999998</v>
      </c>
      <c r="D239" s="211">
        <v>5.7515299999999998</v>
      </c>
    </row>
    <row r="240" spans="1:73" hidden="1" x14ac:dyDescent="0.3">
      <c r="B240" s="209" t="s">
        <v>251</v>
      </c>
      <c r="C240" s="210">
        <v>2.5281599999999997</v>
      </c>
      <c r="D240" s="211">
        <v>2.2142600000000003</v>
      </c>
    </row>
    <row r="241" spans="2:4" hidden="1" x14ac:dyDescent="0.3">
      <c r="B241" s="209" t="s">
        <v>252</v>
      </c>
      <c r="C241" s="210">
        <v>3.4447799999999997</v>
      </c>
      <c r="D241" s="211">
        <v>1.85805</v>
      </c>
    </row>
    <row r="242" spans="2:4" hidden="1" x14ac:dyDescent="0.3">
      <c r="B242" s="209" t="s">
        <v>253</v>
      </c>
      <c r="C242" s="210">
        <v>1.4489400000000001</v>
      </c>
      <c r="D242" s="211">
        <v>1.4685599999999999</v>
      </c>
    </row>
    <row r="243" spans="2:4" hidden="1" x14ac:dyDescent="0.3">
      <c r="B243" s="209" t="s">
        <v>254</v>
      </c>
      <c r="C243" s="210">
        <v>4.5369599999999997</v>
      </c>
      <c r="D243" s="211">
        <v>4.5579799999999997</v>
      </c>
    </row>
    <row r="244" spans="2:4" hidden="1" x14ac:dyDescent="0.3">
      <c r="B244" s="209" t="s">
        <v>255</v>
      </c>
      <c r="C244" s="210">
        <v>8.2490400000000008</v>
      </c>
      <c r="D244" s="211">
        <v>7.3135699999999995</v>
      </c>
    </row>
    <row r="245" spans="2:4" hidden="1" x14ac:dyDescent="0.3">
      <c r="B245" s="209" t="s">
        <v>256</v>
      </c>
      <c r="C245" s="210">
        <v>9.0128400000000006</v>
      </c>
      <c r="D245" s="211">
        <v>8.2517000000000014</v>
      </c>
    </row>
    <row r="246" spans="2:4" hidden="1" x14ac:dyDescent="0.3">
      <c r="B246" s="209" t="s">
        <v>257</v>
      </c>
      <c r="C246" s="210">
        <v>2.6733000000000002</v>
      </c>
      <c r="D246" s="211">
        <v>2.09626</v>
      </c>
    </row>
    <row r="247" spans="2:4" hidden="1" x14ac:dyDescent="0.3">
      <c r="B247" s="209" t="s">
        <v>258</v>
      </c>
      <c r="C247" s="210">
        <v>8.4552600000000009</v>
      </c>
      <c r="D247" s="211">
        <v>8.1175099999999993</v>
      </c>
    </row>
    <row r="248" spans="2:4" hidden="1" x14ac:dyDescent="0.3">
      <c r="B248" s="209" t="s">
        <v>259</v>
      </c>
      <c r="C248" s="210">
        <v>6.9200400000000002</v>
      </c>
      <c r="D248" s="211">
        <v>6.3336600000000001</v>
      </c>
    </row>
    <row r="249" spans="2:4" hidden="1" x14ac:dyDescent="0.3">
      <c r="B249" s="209" t="s">
        <v>260</v>
      </c>
      <c r="C249" s="210">
        <v>5.1786000000000003</v>
      </c>
      <c r="D249" s="211">
        <v>2.4820900000000004</v>
      </c>
    </row>
    <row r="250" spans="2:4" hidden="1" x14ac:dyDescent="0.3">
      <c r="B250" s="209" t="s">
        <v>261</v>
      </c>
      <c r="C250" s="210">
        <v>6.7596000000000007</v>
      </c>
      <c r="D250" s="211">
        <v>4.3048299999999999</v>
      </c>
    </row>
    <row r="251" spans="2:4" hidden="1" x14ac:dyDescent="0.3">
      <c r="B251" s="209" t="s">
        <v>262</v>
      </c>
      <c r="C251" s="210">
        <v>0.69440000000000002</v>
      </c>
      <c r="D251" s="211">
        <v>0.46817000000000003</v>
      </c>
    </row>
    <row r="252" spans="2:4" hidden="1" x14ac:dyDescent="0.3">
      <c r="B252" s="209" t="s">
        <v>269</v>
      </c>
      <c r="C252" s="210">
        <v>13.143840000000001</v>
      </c>
      <c r="D252" s="211">
        <v>2.4397399999999996</v>
      </c>
    </row>
    <row r="253" spans="2:4" hidden="1" x14ac:dyDescent="0.3">
      <c r="B253" s="209" t="s">
        <v>263</v>
      </c>
      <c r="C253" s="210">
        <v>7.2866399999999993</v>
      </c>
      <c r="D253" s="211">
        <v>8.3772800000000007</v>
      </c>
    </row>
    <row r="254" spans="2:4" hidden="1" x14ac:dyDescent="0.3">
      <c r="B254" s="209" t="s">
        <v>264</v>
      </c>
      <c r="C254" s="210">
        <v>6.9016200000000003</v>
      </c>
      <c r="D254" s="211">
        <v>8.2905300000000004</v>
      </c>
    </row>
    <row r="255" spans="2:4" ht="15" hidden="1" thickBot="1" x14ac:dyDescent="0.35">
      <c r="B255" s="212" t="s">
        <v>265</v>
      </c>
      <c r="C255" s="213">
        <v>3.8342399999999999</v>
      </c>
      <c r="D255" s="214">
        <v>4.2595299999999998</v>
      </c>
    </row>
    <row r="256" spans="2:4" ht="15" hidden="1" thickBot="1" x14ac:dyDescent="0.35">
      <c r="B256" s="215" t="s">
        <v>268</v>
      </c>
      <c r="C256" s="216">
        <f>SUM(C236:C255)</f>
        <v>111.61742</v>
      </c>
      <c r="D256" s="217">
        <f>SUM(D236:D255)</f>
        <v>92.859310000000008</v>
      </c>
    </row>
    <row r="257" hidden="1" x14ac:dyDescent="0.3"/>
    <row r="258" hidden="1" x14ac:dyDescent="0.3"/>
  </sheetData>
  <autoFilter ref="A8:BS227" xr:uid="{00000000-0009-0000-0000-000000000000}"/>
  <mergeCells count="42">
    <mergeCell ref="H4:I6"/>
    <mergeCell ref="A3:G3"/>
    <mergeCell ref="A4:A7"/>
    <mergeCell ref="B4:B7"/>
    <mergeCell ref="E4:F6"/>
    <mergeCell ref="G4:G6"/>
    <mergeCell ref="AH4:AI6"/>
    <mergeCell ref="J4:L6"/>
    <mergeCell ref="M4:N6"/>
    <mergeCell ref="O4:P6"/>
    <mergeCell ref="Q4:R6"/>
    <mergeCell ref="S4:U6"/>
    <mergeCell ref="V4:W6"/>
    <mergeCell ref="BJ4:BK6"/>
    <mergeCell ref="BL4:BM6"/>
    <mergeCell ref="AR4:AS6"/>
    <mergeCell ref="AT4:AU6"/>
    <mergeCell ref="AV4:AV6"/>
    <mergeCell ref="AW4:AW6"/>
    <mergeCell ref="AX4:AY6"/>
    <mergeCell ref="AZ4:BA6"/>
    <mergeCell ref="A227:B227"/>
    <mergeCell ref="BB4:BC6"/>
    <mergeCell ref="BD4:BE6"/>
    <mergeCell ref="BF4:BG6"/>
    <mergeCell ref="BH4:BI6"/>
    <mergeCell ref="AJ4:AK6"/>
    <mergeCell ref="AL4:AL6"/>
    <mergeCell ref="AM4:AM6"/>
    <mergeCell ref="AN4:AN6"/>
    <mergeCell ref="AO4:AP6"/>
    <mergeCell ref="AQ4:AQ6"/>
    <mergeCell ref="X4:Y6"/>
    <mergeCell ref="Z4:AA6"/>
    <mergeCell ref="AB4:AC6"/>
    <mergeCell ref="AD4:AE6"/>
    <mergeCell ref="AF4:AG6"/>
    <mergeCell ref="BN4:BO6"/>
    <mergeCell ref="BP4:BP6"/>
    <mergeCell ref="BQ4:BQ6"/>
    <mergeCell ref="BR4:BR6"/>
    <mergeCell ref="BS4:BS6"/>
  </mergeCells>
  <dataValidations count="1">
    <dataValidation type="custom" allowBlank="1" showInputMessage="1" showErrorMessage="1" errorTitle="Ошибка!" error="Округлите до целых!" sqref="HX65480:HX65516 RT65480:RT65516 ABP65480:ABP65516 ALL65480:ALL65516 AVH65480:AVH65516 BFD65480:BFD65516 BOZ65480:BOZ65516 BYV65480:BYV65516 CIR65480:CIR65516 CSN65480:CSN65516 DCJ65480:DCJ65516 DMF65480:DMF65516 DWB65480:DWB65516 EFX65480:EFX65516 EPT65480:EPT65516 EZP65480:EZP65516 FJL65480:FJL65516 FTH65480:FTH65516 GDD65480:GDD65516 GMZ65480:GMZ65516 GWV65480:GWV65516 HGR65480:HGR65516 HQN65480:HQN65516 IAJ65480:IAJ65516 IKF65480:IKF65516 IUB65480:IUB65516 JDX65480:JDX65516 JNT65480:JNT65516 JXP65480:JXP65516 KHL65480:KHL65516 KRH65480:KRH65516 LBD65480:LBD65516 LKZ65480:LKZ65516 LUV65480:LUV65516 MER65480:MER65516 MON65480:MON65516 MYJ65480:MYJ65516 NIF65480:NIF65516 NSB65480:NSB65516 OBX65480:OBX65516 OLT65480:OLT65516 OVP65480:OVP65516 PFL65480:PFL65516 PPH65480:PPH65516 PZD65480:PZD65516 QIZ65480:QIZ65516 QSV65480:QSV65516 RCR65480:RCR65516 RMN65480:RMN65516 RWJ65480:RWJ65516 SGF65480:SGF65516 SQB65480:SQB65516 SZX65480:SZX65516 TJT65480:TJT65516 TTP65480:TTP65516 UDL65480:UDL65516 UNH65480:UNH65516 UXD65480:UXD65516 VGZ65480:VGZ65516 VQV65480:VQV65516 WAR65480:WAR65516 WKN65480:WKN65516 WUJ65480:WUJ65516 HX131016:HX131052 RT131016:RT131052 ABP131016:ABP131052 ALL131016:ALL131052 AVH131016:AVH131052 BFD131016:BFD131052 BOZ131016:BOZ131052 BYV131016:BYV131052 CIR131016:CIR131052 CSN131016:CSN131052 DCJ131016:DCJ131052 DMF131016:DMF131052 DWB131016:DWB131052 EFX131016:EFX131052 EPT131016:EPT131052 EZP131016:EZP131052 FJL131016:FJL131052 FTH131016:FTH131052 GDD131016:GDD131052 GMZ131016:GMZ131052 GWV131016:GWV131052 HGR131016:HGR131052 HQN131016:HQN131052 IAJ131016:IAJ131052 IKF131016:IKF131052 IUB131016:IUB131052 JDX131016:JDX131052 JNT131016:JNT131052 JXP131016:JXP131052 KHL131016:KHL131052 KRH131016:KRH131052 LBD131016:LBD131052 LKZ131016:LKZ131052 LUV131016:LUV131052 MER131016:MER131052 MON131016:MON131052 MYJ131016:MYJ131052 NIF131016:NIF131052 NSB131016:NSB131052 OBX131016:OBX131052 OLT131016:OLT131052 OVP131016:OVP131052 PFL131016:PFL131052 PPH131016:PPH131052 PZD131016:PZD131052 QIZ131016:QIZ131052 QSV131016:QSV131052 RCR131016:RCR131052 RMN131016:RMN131052 RWJ131016:RWJ131052 SGF131016:SGF131052 SQB131016:SQB131052 SZX131016:SZX131052 TJT131016:TJT131052 TTP131016:TTP131052 UDL131016:UDL131052 UNH131016:UNH131052 UXD131016:UXD131052 VGZ131016:VGZ131052 VQV131016:VQV131052 WAR131016:WAR131052 WKN131016:WKN131052 WUJ131016:WUJ131052 HX196552:HX196588 RT196552:RT196588 ABP196552:ABP196588 ALL196552:ALL196588 AVH196552:AVH196588 BFD196552:BFD196588 BOZ196552:BOZ196588 BYV196552:BYV196588 CIR196552:CIR196588 CSN196552:CSN196588 DCJ196552:DCJ196588 DMF196552:DMF196588 DWB196552:DWB196588 EFX196552:EFX196588 EPT196552:EPT196588 EZP196552:EZP196588 FJL196552:FJL196588 FTH196552:FTH196588 GDD196552:GDD196588 GMZ196552:GMZ196588 GWV196552:GWV196588 HGR196552:HGR196588 HQN196552:HQN196588 IAJ196552:IAJ196588 IKF196552:IKF196588 IUB196552:IUB196588 JDX196552:JDX196588 JNT196552:JNT196588 JXP196552:JXP196588 KHL196552:KHL196588 KRH196552:KRH196588 LBD196552:LBD196588 LKZ196552:LKZ196588 LUV196552:LUV196588 MER196552:MER196588 MON196552:MON196588 MYJ196552:MYJ196588 NIF196552:NIF196588 NSB196552:NSB196588 OBX196552:OBX196588 OLT196552:OLT196588 OVP196552:OVP196588 PFL196552:PFL196588 PPH196552:PPH196588 PZD196552:PZD196588 QIZ196552:QIZ196588 QSV196552:QSV196588 RCR196552:RCR196588 RMN196552:RMN196588 RWJ196552:RWJ196588 SGF196552:SGF196588 SQB196552:SQB196588 SZX196552:SZX196588 TJT196552:TJT196588 TTP196552:TTP196588 UDL196552:UDL196588 UNH196552:UNH196588 UXD196552:UXD196588 VGZ196552:VGZ196588 VQV196552:VQV196588 WAR196552:WAR196588 WKN196552:WKN196588 WUJ196552:WUJ196588 HX262088:HX262124 RT262088:RT262124 ABP262088:ABP262124 ALL262088:ALL262124 AVH262088:AVH262124 BFD262088:BFD262124 BOZ262088:BOZ262124 BYV262088:BYV262124 CIR262088:CIR262124 CSN262088:CSN262124 DCJ262088:DCJ262124 DMF262088:DMF262124 DWB262088:DWB262124 EFX262088:EFX262124 EPT262088:EPT262124 EZP262088:EZP262124 FJL262088:FJL262124 FTH262088:FTH262124 GDD262088:GDD262124 GMZ262088:GMZ262124 GWV262088:GWV262124 HGR262088:HGR262124 HQN262088:HQN262124 IAJ262088:IAJ262124 IKF262088:IKF262124 IUB262088:IUB262124 JDX262088:JDX262124 JNT262088:JNT262124 JXP262088:JXP262124 KHL262088:KHL262124 KRH262088:KRH262124 LBD262088:LBD262124 LKZ262088:LKZ262124 LUV262088:LUV262124 MER262088:MER262124 MON262088:MON262124 MYJ262088:MYJ262124 NIF262088:NIF262124 NSB262088:NSB262124 OBX262088:OBX262124 OLT262088:OLT262124 OVP262088:OVP262124 PFL262088:PFL262124 PPH262088:PPH262124 PZD262088:PZD262124 QIZ262088:QIZ262124 QSV262088:QSV262124 RCR262088:RCR262124 RMN262088:RMN262124 RWJ262088:RWJ262124 SGF262088:SGF262124 SQB262088:SQB262124 SZX262088:SZX262124 TJT262088:TJT262124 TTP262088:TTP262124 UDL262088:UDL262124 UNH262088:UNH262124 UXD262088:UXD262124 VGZ262088:VGZ262124 VQV262088:VQV262124 WAR262088:WAR262124 WKN262088:WKN262124 WUJ262088:WUJ262124 HX327624:HX327660 RT327624:RT327660 ABP327624:ABP327660 ALL327624:ALL327660 AVH327624:AVH327660 BFD327624:BFD327660 BOZ327624:BOZ327660 BYV327624:BYV327660 CIR327624:CIR327660 CSN327624:CSN327660 DCJ327624:DCJ327660 DMF327624:DMF327660 DWB327624:DWB327660 EFX327624:EFX327660 EPT327624:EPT327660 EZP327624:EZP327660 FJL327624:FJL327660 FTH327624:FTH327660 GDD327624:GDD327660 GMZ327624:GMZ327660 GWV327624:GWV327660 HGR327624:HGR327660 HQN327624:HQN327660 IAJ327624:IAJ327660 IKF327624:IKF327660 IUB327624:IUB327660 JDX327624:JDX327660 JNT327624:JNT327660 JXP327624:JXP327660 KHL327624:KHL327660 KRH327624:KRH327660 LBD327624:LBD327660 LKZ327624:LKZ327660 LUV327624:LUV327660 MER327624:MER327660 MON327624:MON327660 MYJ327624:MYJ327660 NIF327624:NIF327660 NSB327624:NSB327660 OBX327624:OBX327660 OLT327624:OLT327660 OVP327624:OVP327660 PFL327624:PFL327660 PPH327624:PPH327660 PZD327624:PZD327660 QIZ327624:QIZ327660 QSV327624:QSV327660 RCR327624:RCR327660 RMN327624:RMN327660 RWJ327624:RWJ327660 SGF327624:SGF327660 SQB327624:SQB327660 SZX327624:SZX327660 TJT327624:TJT327660 TTP327624:TTP327660 UDL327624:UDL327660 UNH327624:UNH327660 UXD327624:UXD327660 VGZ327624:VGZ327660 VQV327624:VQV327660 WAR327624:WAR327660 WKN327624:WKN327660 WUJ327624:WUJ327660 HX393160:HX393196 RT393160:RT393196 ABP393160:ABP393196 ALL393160:ALL393196 AVH393160:AVH393196 BFD393160:BFD393196 BOZ393160:BOZ393196 BYV393160:BYV393196 CIR393160:CIR393196 CSN393160:CSN393196 DCJ393160:DCJ393196 DMF393160:DMF393196 DWB393160:DWB393196 EFX393160:EFX393196 EPT393160:EPT393196 EZP393160:EZP393196 FJL393160:FJL393196 FTH393160:FTH393196 GDD393160:GDD393196 GMZ393160:GMZ393196 GWV393160:GWV393196 HGR393160:HGR393196 HQN393160:HQN393196 IAJ393160:IAJ393196 IKF393160:IKF393196 IUB393160:IUB393196 JDX393160:JDX393196 JNT393160:JNT393196 JXP393160:JXP393196 KHL393160:KHL393196 KRH393160:KRH393196 LBD393160:LBD393196 LKZ393160:LKZ393196 LUV393160:LUV393196 MER393160:MER393196 MON393160:MON393196 MYJ393160:MYJ393196 NIF393160:NIF393196 NSB393160:NSB393196 OBX393160:OBX393196 OLT393160:OLT393196 OVP393160:OVP393196 PFL393160:PFL393196 PPH393160:PPH393196 PZD393160:PZD393196 QIZ393160:QIZ393196 QSV393160:QSV393196 RCR393160:RCR393196 RMN393160:RMN393196 RWJ393160:RWJ393196 SGF393160:SGF393196 SQB393160:SQB393196 SZX393160:SZX393196 TJT393160:TJT393196 TTP393160:TTP393196 UDL393160:UDL393196 UNH393160:UNH393196 UXD393160:UXD393196 VGZ393160:VGZ393196 VQV393160:VQV393196 WAR393160:WAR393196 WKN393160:WKN393196 WUJ393160:WUJ393196 HX458696:HX458732 RT458696:RT458732 ABP458696:ABP458732 ALL458696:ALL458732 AVH458696:AVH458732 BFD458696:BFD458732 BOZ458696:BOZ458732 BYV458696:BYV458732 CIR458696:CIR458732 CSN458696:CSN458732 DCJ458696:DCJ458732 DMF458696:DMF458732 DWB458696:DWB458732 EFX458696:EFX458732 EPT458696:EPT458732 EZP458696:EZP458732 FJL458696:FJL458732 FTH458696:FTH458732 GDD458696:GDD458732 GMZ458696:GMZ458732 GWV458696:GWV458732 HGR458696:HGR458732 HQN458696:HQN458732 IAJ458696:IAJ458732 IKF458696:IKF458732 IUB458696:IUB458732 JDX458696:JDX458732 JNT458696:JNT458732 JXP458696:JXP458732 KHL458696:KHL458732 KRH458696:KRH458732 LBD458696:LBD458732 LKZ458696:LKZ458732 LUV458696:LUV458732 MER458696:MER458732 MON458696:MON458732 MYJ458696:MYJ458732 NIF458696:NIF458732 NSB458696:NSB458732 OBX458696:OBX458732 OLT458696:OLT458732 OVP458696:OVP458732 PFL458696:PFL458732 PPH458696:PPH458732 PZD458696:PZD458732 QIZ458696:QIZ458732 QSV458696:QSV458732 RCR458696:RCR458732 RMN458696:RMN458732 RWJ458696:RWJ458732 SGF458696:SGF458732 SQB458696:SQB458732 SZX458696:SZX458732 TJT458696:TJT458732 TTP458696:TTP458732 UDL458696:UDL458732 UNH458696:UNH458732 UXD458696:UXD458732 VGZ458696:VGZ458732 VQV458696:VQV458732 WAR458696:WAR458732 WKN458696:WKN458732 WUJ458696:WUJ458732 HX524232:HX524268 RT524232:RT524268 ABP524232:ABP524268 ALL524232:ALL524268 AVH524232:AVH524268 BFD524232:BFD524268 BOZ524232:BOZ524268 BYV524232:BYV524268 CIR524232:CIR524268 CSN524232:CSN524268 DCJ524232:DCJ524268 DMF524232:DMF524268 DWB524232:DWB524268 EFX524232:EFX524268 EPT524232:EPT524268 EZP524232:EZP524268 FJL524232:FJL524268 FTH524232:FTH524268 GDD524232:GDD524268 GMZ524232:GMZ524268 GWV524232:GWV524268 HGR524232:HGR524268 HQN524232:HQN524268 IAJ524232:IAJ524268 IKF524232:IKF524268 IUB524232:IUB524268 JDX524232:JDX524268 JNT524232:JNT524268 JXP524232:JXP524268 KHL524232:KHL524268 KRH524232:KRH524268 LBD524232:LBD524268 LKZ524232:LKZ524268 LUV524232:LUV524268 MER524232:MER524268 MON524232:MON524268 MYJ524232:MYJ524268 NIF524232:NIF524268 NSB524232:NSB524268 OBX524232:OBX524268 OLT524232:OLT524268 OVP524232:OVP524268 PFL524232:PFL524268 PPH524232:PPH524268 PZD524232:PZD524268 QIZ524232:QIZ524268 QSV524232:QSV524268 RCR524232:RCR524268 RMN524232:RMN524268 RWJ524232:RWJ524268 SGF524232:SGF524268 SQB524232:SQB524268 SZX524232:SZX524268 TJT524232:TJT524268 TTP524232:TTP524268 UDL524232:UDL524268 UNH524232:UNH524268 UXD524232:UXD524268 VGZ524232:VGZ524268 VQV524232:VQV524268 WAR524232:WAR524268 WKN524232:WKN524268 WUJ524232:WUJ524268 HX589768:HX589804 RT589768:RT589804 ABP589768:ABP589804 ALL589768:ALL589804 AVH589768:AVH589804 BFD589768:BFD589804 BOZ589768:BOZ589804 BYV589768:BYV589804 CIR589768:CIR589804 CSN589768:CSN589804 DCJ589768:DCJ589804 DMF589768:DMF589804 DWB589768:DWB589804 EFX589768:EFX589804 EPT589768:EPT589804 EZP589768:EZP589804 FJL589768:FJL589804 FTH589768:FTH589804 GDD589768:GDD589804 GMZ589768:GMZ589804 GWV589768:GWV589804 HGR589768:HGR589804 HQN589768:HQN589804 IAJ589768:IAJ589804 IKF589768:IKF589804 IUB589768:IUB589804 JDX589768:JDX589804 JNT589768:JNT589804 JXP589768:JXP589804 KHL589768:KHL589804 KRH589768:KRH589804 LBD589768:LBD589804 LKZ589768:LKZ589804 LUV589768:LUV589804 MER589768:MER589804 MON589768:MON589804 MYJ589768:MYJ589804 NIF589768:NIF589804 NSB589768:NSB589804 OBX589768:OBX589804 OLT589768:OLT589804 OVP589768:OVP589804 PFL589768:PFL589804 PPH589768:PPH589804 PZD589768:PZD589804 QIZ589768:QIZ589804 QSV589768:QSV589804 RCR589768:RCR589804 RMN589768:RMN589804 RWJ589768:RWJ589804 SGF589768:SGF589804 SQB589768:SQB589804 SZX589768:SZX589804 TJT589768:TJT589804 TTP589768:TTP589804 UDL589768:UDL589804 UNH589768:UNH589804 UXD589768:UXD589804 VGZ589768:VGZ589804 VQV589768:VQV589804 WAR589768:WAR589804 WKN589768:WKN589804 WUJ589768:WUJ589804 HX655304:HX655340 RT655304:RT655340 ABP655304:ABP655340 ALL655304:ALL655340 AVH655304:AVH655340 BFD655304:BFD655340 BOZ655304:BOZ655340 BYV655304:BYV655340 CIR655304:CIR655340 CSN655304:CSN655340 DCJ655304:DCJ655340 DMF655304:DMF655340 DWB655304:DWB655340 EFX655304:EFX655340 EPT655304:EPT655340 EZP655304:EZP655340 FJL655304:FJL655340 FTH655304:FTH655340 GDD655304:GDD655340 GMZ655304:GMZ655340 GWV655304:GWV655340 HGR655304:HGR655340 HQN655304:HQN655340 IAJ655304:IAJ655340 IKF655304:IKF655340 IUB655304:IUB655340 JDX655304:JDX655340 JNT655304:JNT655340 JXP655304:JXP655340 KHL655304:KHL655340 KRH655304:KRH655340 LBD655304:LBD655340 LKZ655304:LKZ655340 LUV655304:LUV655340 MER655304:MER655340 MON655304:MON655340 MYJ655304:MYJ655340 NIF655304:NIF655340 NSB655304:NSB655340 OBX655304:OBX655340 OLT655304:OLT655340 OVP655304:OVP655340 PFL655304:PFL655340 PPH655304:PPH655340 PZD655304:PZD655340 QIZ655304:QIZ655340 QSV655304:QSV655340 RCR655304:RCR655340 RMN655304:RMN655340 RWJ655304:RWJ655340 SGF655304:SGF655340 SQB655304:SQB655340 SZX655304:SZX655340 TJT655304:TJT655340 TTP655304:TTP655340 UDL655304:UDL655340 UNH655304:UNH655340 UXD655304:UXD655340 VGZ655304:VGZ655340 VQV655304:VQV655340 WAR655304:WAR655340 WKN655304:WKN655340 WUJ655304:WUJ655340 HX720840:HX720876 RT720840:RT720876 ABP720840:ABP720876 ALL720840:ALL720876 AVH720840:AVH720876 BFD720840:BFD720876 BOZ720840:BOZ720876 BYV720840:BYV720876 CIR720840:CIR720876 CSN720840:CSN720876 DCJ720840:DCJ720876 DMF720840:DMF720876 DWB720840:DWB720876 EFX720840:EFX720876 EPT720840:EPT720876 EZP720840:EZP720876 FJL720840:FJL720876 FTH720840:FTH720876 GDD720840:GDD720876 GMZ720840:GMZ720876 GWV720840:GWV720876 HGR720840:HGR720876 HQN720840:HQN720876 IAJ720840:IAJ720876 IKF720840:IKF720876 IUB720840:IUB720876 JDX720840:JDX720876 JNT720840:JNT720876 JXP720840:JXP720876 KHL720840:KHL720876 KRH720840:KRH720876 LBD720840:LBD720876 LKZ720840:LKZ720876 LUV720840:LUV720876 MER720840:MER720876 MON720840:MON720876 MYJ720840:MYJ720876 NIF720840:NIF720876 NSB720840:NSB720876 OBX720840:OBX720876 OLT720840:OLT720876 OVP720840:OVP720876 PFL720840:PFL720876 PPH720840:PPH720876 PZD720840:PZD720876 QIZ720840:QIZ720876 QSV720840:QSV720876 RCR720840:RCR720876 RMN720840:RMN720876 RWJ720840:RWJ720876 SGF720840:SGF720876 SQB720840:SQB720876 SZX720840:SZX720876 TJT720840:TJT720876 TTP720840:TTP720876 UDL720840:UDL720876 UNH720840:UNH720876 UXD720840:UXD720876 VGZ720840:VGZ720876 VQV720840:VQV720876 WAR720840:WAR720876 WKN720840:WKN720876 WUJ720840:WUJ720876 HX786376:HX786412 RT786376:RT786412 ABP786376:ABP786412 ALL786376:ALL786412 AVH786376:AVH786412 BFD786376:BFD786412 BOZ786376:BOZ786412 BYV786376:BYV786412 CIR786376:CIR786412 CSN786376:CSN786412 DCJ786376:DCJ786412 DMF786376:DMF786412 DWB786376:DWB786412 EFX786376:EFX786412 EPT786376:EPT786412 EZP786376:EZP786412 FJL786376:FJL786412 FTH786376:FTH786412 GDD786376:GDD786412 GMZ786376:GMZ786412 GWV786376:GWV786412 HGR786376:HGR786412 HQN786376:HQN786412 IAJ786376:IAJ786412 IKF786376:IKF786412 IUB786376:IUB786412 JDX786376:JDX786412 JNT786376:JNT786412 JXP786376:JXP786412 KHL786376:KHL786412 KRH786376:KRH786412 LBD786376:LBD786412 LKZ786376:LKZ786412 LUV786376:LUV786412 MER786376:MER786412 MON786376:MON786412 MYJ786376:MYJ786412 NIF786376:NIF786412 NSB786376:NSB786412 OBX786376:OBX786412 OLT786376:OLT786412 OVP786376:OVP786412 PFL786376:PFL786412 PPH786376:PPH786412 PZD786376:PZD786412 QIZ786376:QIZ786412 QSV786376:QSV786412 RCR786376:RCR786412 RMN786376:RMN786412 RWJ786376:RWJ786412 SGF786376:SGF786412 SQB786376:SQB786412 SZX786376:SZX786412 TJT786376:TJT786412 TTP786376:TTP786412 UDL786376:UDL786412 UNH786376:UNH786412 UXD786376:UXD786412 VGZ786376:VGZ786412 VQV786376:VQV786412 WAR786376:WAR786412 WKN786376:WKN786412 WUJ786376:WUJ786412 HX851912:HX851948 RT851912:RT851948 ABP851912:ABP851948 ALL851912:ALL851948 AVH851912:AVH851948 BFD851912:BFD851948 BOZ851912:BOZ851948 BYV851912:BYV851948 CIR851912:CIR851948 CSN851912:CSN851948 DCJ851912:DCJ851948 DMF851912:DMF851948 DWB851912:DWB851948 EFX851912:EFX851948 EPT851912:EPT851948 EZP851912:EZP851948 FJL851912:FJL851948 FTH851912:FTH851948 GDD851912:GDD851948 GMZ851912:GMZ851948 GWV851912:GWV851948 HGR851912:HGR851948 HQN851912:HQN851948 IAJ851912:IAJ851948 IKF851912:IKF851948 IUB851912:IUB851948 JDX851912:JDX851948 JNT851912:JNT851948 JXP851912:JXP851948 KHL851912:KHL851948 KRH851912:KRH851948 LBD851912:LBD851948 LKZ851912:LKZ851948 LUV851912:LUV851948 MER851912:MER851948 MON851912:MON851948 MYJ851912:MYJ851948 NIF851912:NIF851948 NSB851912:NSB851948 OBX851912:OBX851948 OLT851912:OLT851948 OVP851912:OVP851948 PFL851912:PFL851948 PPH851912:PPH851948 PZD851912:PZD851948 QIZ851912:QIZ851948 QSV851912:QSV851948 RCR851912:RCR851948 RMN851912:RMN851948 RWJ851912:RWJ851948 SGF851912:SGF851948 SQB851912:SQB851948 SZX851912:SZX851948 TJT851912:TJT851948 TTP851912:TTP851948 UDL851912:UDL851948 UNH851912:UNH851948 UXD851912:UXD851948 VGZ851912:VGZ851948 VQV851912:VQV851948 WAR851912:WAR851948 WKN851912:WKN851948 WUJ851912:WUJ851948 HX917448:HX917484 RT917448:RT917484 ABP917448:ABP917484 ALL917448:ALL917484 AVH917448:AVH917484 BFD917448:BFD917484 BOZ917448:BOZ917484 BYV917448:BYV917484 CIR917448:CIR917484 CSN917448:CSN917484 DCJ917448:DCJ917484 DMF917448:DMF917484 DWB917448:DWB917484 EFX917448:EFX917484 EPT917448:EPT917484 EZP917448:EZP917484 FJL917448:FJL917484 FTH917448:FTH917484 GDD917448:GDD917484 GMZ917448:GMZ917484 GWV917448:GWV917484 HGR917448:HGR917484 HQN917448:HQN917484 IAJ917448:IAJ917484 IKF917448:IKF917484 IUB917448:IUB917484 JDX917448:JDX917484 JNT917448:JNT917484 JXP917448:JXP917484 KHL917448:KHL917484 KRH917448:KRH917484 LBD917448:LBD917484 LKZ917448:LKZ917484 LUV917448:LUV917484 MER917448:MER917484 MON917448:MON917484 MYJ917448:MYJ917484 NIF917448:NIF917484 NSB917448:NSB917484 OBX917448:OBX917484 OLT917448:OLT917484 OVP917448:OVP917484 PFL917448:PFL917484 PPH917448:PPH917484 PZD917448:PZD917484 QIZ917448:QIZ917484 QSV917448:QSV917484 RCR917448:RCR917484 RMN917448:RMN917484 RWJ917448:RWJ917484 SGF917448:SGF917484 SQB917448:SQB917484 SZX917448:SZX917484 TJT917448:TJT917484 TTP917448:TTP917484 UDL917448:UDL917484 UNH917448:UNH917484 UXD917448:UXD917484 VGZ917448:VGZ917484 VQV917448:VQV917484 WAR917448:WAR917484 WKN917448:WKN917484 WUJ917448:WUJ917484 HX982984:HX983020 RT982984:RT983020 ABP982984:ABP983020 ALL982984:ALL983020 AVH982984:AVH983020 BFD982984:BFD983020 BOZ982984:BOZ983020 BYV982984:BYV983020 CIR982984:CIR983020 CSN982984:CSN983020 DCJ982984:DCJ983020 DMF982984:DMF983020 DWB982984:DWB983020 EFX982984:EFX983020 EPT982984:EPT983020 EZP982984:EZP983020 FJL982984:FJL983020 FTH982984:FTH983020 GDD982984:GDD983020 GMZ982984:GMZ983020 GWV982984:GWV983020 HGR982984:HGR983020 HQN982984:HQN983020 IAJ982984:IAJ983020 IKF982984:IKF983020 IUB982984:IUB983020 JDX982984:JDX983020 JNT982984:JNT983020 JXP982984:JXP983020 KHL982984:KHL983020 KRH982984:KRH983020 LBD982984:LBD983020 LKZ982984:LKZ983020 LUV982984:LUV983020 MER982984:MER983020 MON982984:MON983020 MYJ982984:MYJ983020 NIF982984:NIF983020 NSB982984:NSB983020 OBX982984:OBX983020 OLT982984:OLT983020 OVP982984:OVP983020 PFL982984:PFL983020 PPH982984:PPH983020 PZD982984:PZD983020 QIZ982984:QIZ983020 QSV982984:QSV983020 RCR982984:RCR983020 RMN982984:RMN983020 RWJ982984:RWJ983020 SGF982984:SGF983020 SQB982984:SQB983020 SZX982984:SZX983020 TJT982984:TJT983020 TTP982984:TTP983020 UDL982984:UDL983020 UNH982984:UNH983020 UXD982984:UXD983020 VGZ982984:VGZ983020 VQV982984:VQV983020 WAR982984:WAR983020 WKN982984:WKN983020 WUJ982984:WUJ983020" xr:uid="{6AAF9C92-B76F-441E-9AE7-5592E3799C4E}">
      <formula1>MOD(HX65480,1)&lt;0.00001</formula1>
    </dataValidation>
  </dataValidations>
  <pageMargins left="0.35433070866141736" right="0.35433070866141736" top="0.19685039370078741" bottom="0.19685039370078741" header="0" footer="0"/>
  <pageSetup paperSize="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2022</vt:lpstr>
      <vt:lpstr>' 2022'!Заголовки_для_печати</vt:lpstr>
      <vt:lpstr>'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Новикова</dc:creator>
  <cp:lastModifiedBy>Ольга Н. Новикова</cp:lastModifiedBy>
  <dcterms:created xsi:type="dcterms:W3CDTF">2023-01-23T07:23:00Z</dcterms:created>
  <dcterms:modified xsi:type="dcterms:W3CDTF">2023-01-31T13:09:25Z</dcterms:modified>
</cp:coreProperties>
</file>